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5 сесія\3. програми\67. соц.економ\"/>
    </mc:Choice>
  </mc:AlternateContent>
  <bookViews>
    <workbookView xWindow="0" yWindow="0" windowWidth="20490" windowHeight="7620" tabRatio="989"/>
  </bookViews>
  <sheets>
    <sheet name="Лист3" sheetId="1" r:id="rId1"/>
  </sheets>
  <calcPr calcId="162913" iterateDelta="1E-4"/>
</workbook>
</file>

<file path=xl/calcChain.xml><?xml version="1.0" encoding="utf-8"?>
<calcChain xmlns="http://schemas.openxmlformats.org/spreadsheetml/2006/main">
  <c r="C8" i="1" l="1"/>
  <c r="D8" i="1"/>
  <c r="E8" i="1"/>
  <c r="E9" i="1"/>
  <c r="E10" i="1"/>
  <c r="E11" i="1"/>
  <c r="E12" i="1"/>
  <c r="E13" i="1"/>
  <c r="E14" i="1"/>
  <c r="E15" i="1"/>
  <c r="C16" i="1"/>
  <c r="D16" i="1"/>
  <c r="E16" i="1"/>
  <c r="E17" i="1"/>
  <c r="E18" i="1"/>
  <c r="C19" i="1"/>
  <c r="E20" i="1"/>
  <c r="C22" i="1"/>
  <c r="E22" i="1"/>
  <c r="D22" i="1"/>
  <c r="E23" i="1"/>
  <c r="E24" i="1"/>
  <c r="E25" i="1"/>
  <c r="C27" i="1"/>
  <c r="D27" i="1"/>
  <c r="E27" i="1"/>
  <c r="E28" i="1"/>
  <c r="E29" i="1"/>
  <c r="E30" i="1"/>
  <c r="E31" i="1"/>
  <c r="E32" i="1"/>
  <c r="E33" i="1"/>
  <c r="C34" i="1"/>
  <c r="D34" i="1"/>
  <c r="E34" i="1"/>
  <c r="E35" i="1"/>
  <c r="E36" i="1"/>
  <c r="E37" i="1"/>
  <c r="E40" i="1"/>
  <c r="C41" i="1"/>
  <c r="D41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C57" i="1"/>
  <c r="E57" i="1"/>
  <c r="D57" i="1"/>
  <c r="E59" i="1"/>
  <c r="E60" i="1"/>
  <c r="E61" i="1"/>
  <c r="E62" i="1"/>
  <c r="E63" i="1"/>
  <c r="E64" i="1"/>
  <c r="E65" i="1"/>
  <c r="E66" i="1"/>
  <c r="E67" i="1"/>
  <c r="E68" i="1"/>
  <c r="E69" i="1"/>
  <c r="E70" i="1"/>
  <c r="C71" i="1"/>
  <c r="D71" i="1"/>
  <c r="E71" i="1"/>
  <c r="E72" i="1"/>
  <c r="E73" i="1"/>
  <c r="E74" i="1"/>
  <c r="E75" i="1"/>
  <c r="C76" i="1"/>
  <c r="D76" i="1"/>
  <c r="E76" i="1"/>
  <c r="E77" i="1"/>
  <c r="E78" i="1"/>
  <c r="E79" i="1"/>
  <c r="E80" i="1"/>
  <c r="E81" i="1"/>
  <c r="E82" i="1"/>
  <c r="C83" i="1"/>
  <c r="D83" i="1"/>
  <c r="E83" i="1"/>
  <c r="E84" i="1"/>
  <c r="E85" i="1"/>
  <c r="E86" i="1"/>
  <c r="E87" i="1"/>
  <c r="E88" i="1"/>
  <c r="D89" i="1"/>
  <c r="E90" i="1"/>
  <c r="E91" i="1"/>
  <c r="C92" i="1"/>
  <c r="E92" i="1"/>
  <c r="D92" i="1"/>
  <c r="E93" i="1"/>
  <c r="E94" i="1"/>
  <c r="C95" i="1"/>
  <c r="D95" i="1"/>
  <c r="E95" i="1"/>
  <c r="E96" i="1"/>
  <c r="E97" i="1"/>
  <c r="C98" i="1"/>
  <c r="D98" i="1"/>
  <c r="E98" i="1"/>
  <c r="E99" i="1"/>
  <c r="E100" i="1"/>
  <c r="C101" i="1"/>
  <c r="D101" i="1"/>
  <c r="E101" i="1"/>
  <c r="E102" i="1"/>
  <c r="E103" i="1"/>
  <c r="C104" i="1"/>
  <c r="E104" i="1"/>
  <c r="D104" i="1"/>
  <c r="E105" i="1"/>
  <c r="E106" i="1"/>
  <c r="E107" i="1"/>
  <c r="E108" i="1"/>
  <c r="C109" i="1"/>
  <c r="D109" i="1"/>
  <c r="E109" i="1"/>
  <c r="E110" i="1"/>
  <c r="B111" i="1"/>
  <c r="C111" i="1"/>
  <c r="E112" i="1"/>
  <c r="C113" i="1"/>
  <c r="E113" i="1"/>
  <c r="D113" i="1"/>
  <c r="E114" i="1"/>
  <c r="E115" i="1"/>
  <c r="E116" i="1"/>
  <c r="E117" i="1"/>
  <c r="C118" i="1"/>
  <c r="C122" i="1"/>
  <c r="D118" i="1"/>
  <c r="E118" i="1"/>
  <c r="E119" i="1"/>
  <c r="E120" i="1"/>
  <c r="E121" i="1"/>
  <c r="E123" i="1"/>
  <c r="C124" i="1"/>
  <c r="D124" i="1"/>
  <c r="E124" i="1"/>
  <c r="E125" i="1"/>
  <c r="C126" i="1"/>
  <c r="D126" i="1"/>
  <c r="E126" i="1"/>
  <c r="E127" i="1"/>
  <c r="C128" i="1"/>
  <c r="D128" i="1"/>
  <c r="E128" i="1"/>
  <c r="E129" i="1"/>
  <c r="E130" i="1"/>
  <c r="E131" i="1"/>
  <c r="C132" i="1"/>
  <c r="D132" i="1"/>
  <c r="E132" i="1"/>
  <c r="E133" i="1"/>
  <c r="E134" i="1"/>
  <c r="E135" i="1"/>
  <c r="E136" i="1"/>
  <c r="E137" i="1"/>
  <c r="E138" i="1"/>
  <c r="E139" i="1"/>
  <c r="E140" i="1"/>
  <c r="C141" i="1"/>
  <c r="D141" i="1"/>
  <c r="E141" i="1"/>
  <c r="E142" i="1"/>
  <c r="E143" i="1"/>
  <c r="C144" i="1"/>
  <c r="D144" i="1"/>
  <c r="E144" i="1"/>
  <c r="E145" i="1"/>
  <c r="E146" i="1"/>
  <c r="E147" i="1"/>
  <c r="E148" i="1"/>
  <c r="E149" i="1"/>
  <c r="E150" i="1"/>
  <c r="E151" i="1"/>
  <c r="C152" i="1"/>
  <c r="D152" i="1"/>
  <c r="D157" i="1"/>
  <c r="E157" i="1"/>
  <c r="E152" i="1"/>
  <c r="E153" i="1"/>
  <c r="E154" i="1"/>
  <c r="E155" i="1"/>
  <c r="E156" i="1"/>
  <c r="C157" i="1"/>
  <c r="E158" i="1"/>
  <c r="C159" i="1"/>
  <c r="C188" i="1"/>
  <c r="D159" i="1"/>
  <c r="E160" i="1"/>
  <c r="E161" i="1"/>
  <c r="E162" i="1"/>
  <c r="C163" i="1"/>
  <c r="D163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8" i="1"/>
  <c r="E179" i="1"/>
  <c r="E181" i="1"/>
  <c r="E182" i="1"/>
  <c r="E183" i="1"/>
  <c r="E184" i="1"/>
  <c r="E185" i="1"/>
  <c r="E186" i="1"/>
  <c r="E187" i="1"/>
  <c r="D188" i="1"/>
  <c r="E189" i="1"/>
  <c r="C190" i="1"/>
  <c r="D190" i="1"/>
  <c r="E190" i="1"/>
  <c r="E191" i="1"/>
  <c r="E192" i="1"/>
  <c r="E193" i="1"/>
  <c r="E194" i="1"/>
  <c r="C195" i="1"/>
  <c r="D195" i="1"/>
  <c r="E195" i="1"/>
  <c r="E196" i="1"/>
  <c r="E197" i="1"/>
  <c r="E198" i="1"/>
  <c r="E199" i="1"/>
  <c r="E200" i="1"/>
  <c r="C201" i="1"/>
  <c r="D201" i="1"/>
  <c r="E201" i="1"/>
  <c r="E202" i="1"/>
  <c r="E203" i="1"/>
  <c r="E204" i="1"/>
  <c r="E205" i="1"/>
  <c r="E206" i="1"/>
  <c r="C207" i="1"/>
  <c r="D207" i="1"/>
  <c r="E207" i="1"/>
  <c r="E208" i="1"/>
  <c r="E209" i="1"/>
  <c r="E210" i="1"/>
  <c r="C211" i="1"/>
  <c r="E211" i="1"/>
  <c r="D211" i="1"/>
  <c r="E212" i="1"/>
  <c r="E213" i="1"/>
  <c r="E214" i="1"/>
  <c r="E215" i="1"/>
  <c r="E216" i="1"/>
  <c r="C217" i="1"/>
  <c r="E217" i="1"/>
  <c r="D217" i="1"/>
  <c r="E218" i="1"/>
  <c r="E219" i="1"/>
  <c r="C220" i="1"/>
  <c r="D220" i="1"/>
  <c r="E220" i="1"/>
  <c r="E221" i="1"/>
  <c r="E222" i="1"/>
  <c r="E223" i="1"/>
  <c r="E224" i="1"/>
  <c r="E225" i="1"/>
  <c r="C226" i="1"/>
  <c r="D226" i="1"/>
  <c r="E226" i="1"/>
  <c r="E227" i="1"/>
  <c r="E228" i="1"/>
  <c r="C229" i="1"/>
  <c r="D229" i="1"/>
  <c r="D233" i="1"/>
  <c r="E229" i="1"/>
  <c r="E230" i="1"/>
  <c r="E231" i="1"/>
  <c r="E232" i="1"/>
  <c r="C233" i="1"/>
  <c r="E234" i="1"/>
  <c r="C235" i="1"/>
  <c r="C238" i="1"/>
  <c r="D235" i="1"/>
  <c r="E236" i="1"/>
  <c r="E237" i="1"/>
  <c r="D238" i="1"/>
  <c r="E239" i="1"/>
  <c r="E240" i="1"/>
  <c r="E241" i="1"/>
  <c r="E188" i="1"/>
  <c r="E233" i="1"/>
  <c r="E89" i="1"/>
  <c r="E238" i="1"/>
  <c r="C89" i="1"/>
  <c r="C242" i="1"/>
  <c r="E159" i="1"/>
  <c r="D122" i="1"/>
  <c r="E122" i="1"/>
  <c r="E235" i="1"/>
  <c r="D111" i="1"/>
  <c r="E111" i="1"/>
  <c r="D19" i="1"/>
  <c r="E19" i="1"/>
  <c r="D242" i="1"/>
  <c r="E242" i="1"/>
</calcChain>
</file>

<file path=xl/sharedStrings.xml><?xml version="1.0" encoding="utf-8"?>
<sst xmlns="http://schemas.openxmlformats.org/spreadsheetml/2006/main" count="320" uniqueCount="221">
  <si>
    <t xml:space="preserve">Додаток </t>
  </si>
  <si>
    <t>Пріоритетні напрямки соціально-економічного і культурного розвитку м.Мелітополя, що потребують першочергового фінансування у 2019 році (капітальні вкладення)</t>
  </si>
  <si>
    <t xml:space="preserve">Операційна задача згідно зі Стратегією розвитку 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</si>
  <si>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</si>
  <si>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</si>
  <si>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</si>
  <si>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</si>
  <si>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</si>
  <si>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Виконавчий комітет</t>
  </si>
  <si>
    <t>Придбання обладнання і предметів довгострокового користування, у т.ч.</t>
  </si>
  <si>
    <t xml:space="preserve">Придбання комп’ютерів   </t>
  </si>
  <si>
    <t>Придбання фотокамери ГАСК</t>
  </si>
  <si>
    <t xml:space="preserve">Придбання багатофункціонального пристрою  </t>
  </si>
  <si>
    <t xml:space="preserve">Придбання меблів    </t>
  </si>
  <si>
    <t>Придбання автомобіля</t>
  </si>
  <si>
    <t>Придбання спліт-систем</t>
  </si>
  <si>
    <t>№2.1.2</t>
  </si>
  <si>
    <t>Капітальний ремонт підлоги конференц зали ЦНАП</t>
  </si>
  <si>
    <t>Капітальний ремонт, реконструкція, у т.ч.</t>
  </si>
  <si>
    <t xml:space="preserve">Міська програма "Сприяння органів місцевого самоврядування обороноздатності, територіальній обороні, мобілізаційній підготовці та патріотичному ставленню до державної символіки України у місті Мелітополі" </t>
  </si>
  <si>
    <t xml:space="preserve">в т.ч. громадські проекти </t>
  </si>
  <si>
    <t xml:space="preserve">Всього </t>
  </si>
  <si>
    <t>Освіта</t>
  </si>
  <si>
    <t>Методичний кабінет</t>
  </si>
  <si>
    <t xml:space="preserve">Придбання комп’ютерної техніки </t>
  </si>
  <si>
    <t>Придбання системного блоку</t>
  </si>
  <si>
    <t>Дошкільні навчальні заклади</t>
  </si>
  <si>
    <t xml:space="preserve"> Придбання сухого басейна ДНЗ №2,39,47,49 - 4 од.</t>
  </si>
  <si>
    <t xml:space="preserve"> Придбання гірки ДНЗ №№2,39,47,49  </t>
  </si>
  <si>
    <t xml:space="preserve"> Придбання ваг електронних настільних ДНЗ №1,2,8,21,26,29,36,40,43,44,48,49</t>
  </si>
  <si>
    <t>№3.2.4</t>
  </si>
  <si>
    <t xml:space="preserve"> Придбання холодильника для зберігання м’яса 400 л. ДНЗ №41  </t>
  </si>
  <si>
    <t xml:space="preserve"> Придбання підкачувального насосу ДНЗ №43   </t>
  </si>
  <si>
    <t xml:space="preserve"> Придбання персональних комп’ютерів для ювілейних дат  ДНЗ №№14,24,39 40,47                    </t>
  </si>
  <si>
    <t>Улаштування зливної системи стоків ДНЗ №49</t>
  </si>
  <si>
    <t>Капітальний ремонт електричних мереж ДНЗ №1</t>
  </si>
  <si>
    <t>№ 3.4.1</t>
  </si>
  <si>
    <t xml:space="preserve"> Капітальний ремонт зелених насаджень</t>
  </si>
  <si>
    <t>№3.2.4, 2.2.7</t>
  </si>
  <si>
    <t>ДНЗ №41 "Барвінок", вул. Гоголя, 136-а,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</t>
  </si>
  <si>
    <t>ДНЗ №47 "Берізка", вул. Інтеркультурна, 141,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</t>
  </si>
  <si>
    <t xml:space="preserve">Загальноосвітні школи </t>
  </si>
  <si>
    <t>№3.3.2</t>
  </si>
  <si>
    <t xml:space="preserve">Громадські проекти </t>
  </si>
  <si>
    <t>Придбання інтерактивного проектору, ноутбук</t>
  </si>
  <si>
    <t xml:space="preserve">Придбання багатофункціонального пристрою: принтер, сканер, копір </t>
  </si>
  <si>
    <t>Придбання дидактичного матеріалу</t>
  </si>
  <si>
    <t>Придбання обладнання для шкільних кабінетів (двері, шафи, стелажі для книг) ЗОШ №№1,8</t>
  </si>
  <si>
    <t>Придбання шкільного обладнання</t>
  </si>
  <si>
    <r>
      <rPr>
        <sz val="12"/>
        <rFont val="Times New Roman"/>
        <family val="1"/>
        <charset val="204"/>
      </rPr>
      <t xml:space="preserve">Придбання меблів НУШ </t>
    </r>
    <r>
      <rPr>
        <sz val="12"/>
        <color indexed="8"/>
        <rFont val="Times New Roman"/>
        <family val="1"/>
      </rPr>
      <t>для НВК №16</t>
    </r>
  </si>
  <si>
    <r>
      <rPr>
        <sz val="12"/>
        <rFont val="Times New Roman"/>
        <family val="1"/>
        <charset val="204"/>
      </rPr>
      <t xml:space="preserve">Придбання дидактичного матеріалу </t>
    </r>
    <r>
      <rPr>
        <sz val="12"/>
        <color indexed="8"/>
        <rFont val="Times New Roman"/>
        <family val="1"/>
      </rPr>
      <t>для НВК №16</t>
    </r>
  </si>
  <si>
    <r>
      <rPr>
        <sz val="12"/>
        <rFont val="Times New Roman"/>
        <family val="1"/>
        <charset val="204"/>
      </rPr>
      <t xml:space="preserve">Придбання комп’ютерної техніки  </t>
    </r>
    <r>
      <rPr>
        <sz val="12"/>
        <color indexed="8"/>
        <rFont val="Times New Roman"/>
        <family val="1"/>
      </rPr>
      <t>для НВК №16</t>
    </r>
  </si>
  <si>
    <r>
      <rPr>
        <sz val="12"/>
        <rFont val="Times New Roman"/>
        <family val="1"/>
        <charset val="204"/>
      </rPr>
      <t xml:space="preserve">Придбання мікрофонної системи </t>
    </r>
    <r>
      <rPr>
        <sz val="12"/>
        <color indexed="8"/>
        <rFont val="Times New Roman"/>
        <family val="1"/>
      </rPr>
      <t>для НВК №16</t>
    </r>
  </si>
  <si>
    <r>
      <rPr>
        <sz val="12"/>
        <rFont val="Times New Roman"/>
        <family val="1"/>
        <charset val="204"/>
      </rPr>
      <t xml:space="preserve">Придбання меблів НУШ </t>
    </r>
    <r>
      <rPr>
        <sz val="12"/>
        <color indexed="8"/>
        <rFont val="Times New Roman"/>
        <family val="1"/>
      </rPr>
      <t>для ЗОШ №24</t>
    </r>
  </si>
  <si>
    <r>
      <rPr>
        <sz val="12"/>
        <rFont val="Times New Roman"/>
        <family val="1"/>
        <charset val="204"/>
      </rPr>
      <t xml:space="preserve">Придбання дидактичного матеріалу </t>
    </r>
    <r>
      <rPr>
        <sz val="12"/>
        <color indexed="8"/>
        <rFont val="Times New Roman"/>
        <family val="1"/>
      </rPr>
      <t>для ЗОШ №24</t>
    </r>
  </si>
  <si>
    <r>
      <rPr>
        <sz val="12"/>
        <rFont val="Times New Roman"/>
        <family val="1"/>
        <charset val="1"/>
      </rPr>
      <t xml:space="preserve">Придбання ноутбуку </t>
    </r>
    <r>
      <rPr>
        <sz val="12"/>
        <color indexed="8"/>
        <rFont val="Times New Roman"/>
        <family val="1"/>
        <charset val="1"/>
      </rPr>
      <t>для ЗОШ №24</t>
    </r>
  </si>
  <si>
    <r>
      <rPr>
        <sz val="12"/>
        <rFont val="Times New Roman"/>
        <family val="1"/>
        <charset val="204"/>
      </rPr>
      <t xml:space="preserve">Придбання мультимедійної інтерактивної дошки </t>
    </r>
    <r>
      <rPr>
        <sz val="12"/>
        <color indexed="8"/>
        <rFont val="Times New Roman"/>
        <family val="1"/>
      </rPr>
      <t>для ЗОШ №24</t>
    </r>
  </si>
  <si>
    <r>
      <rPr>
        <sz val="12"/>
        <rFont val="Times New Roman"/>
        <family val="1"/>
        <charset val="204"/>
      </rPr>
      <t xml:space="preserve">Придбання проектору </t>
    </r>
    <r>
      <rPr>
        <sz val="12"/>
        <color indexed="8"/>
        <rFont val="Times New Roman"/>
        <family val="1"/>
      </rPr>
      <t>для ЗОШ №24</t>
    </r>
  </si>
  <si>
    <t>Капітальний ремонт будівлі з виконанням заходів з енергозбереження, благоустрою території та облаштування спортивного майданчика ЗОШ I-III ступенів № 8 ММР ЗО, вул. Михайла Оратовського, 147 м. Мелітополь Запорізька область</t>
  </si>
  <si>
    <t>ЗОШ №4, вул. Пушкіна,77 м.Мелітополь - капітальний ремонт м"якої покрівлі</t>
  </si>
  <si>
    <t>Капітальний ремонт приміщень ЗОШ №1</t>
  </si>
  <si>
    <t>Капітальний ремонт асфальтного покриття, подвір"я школи  ЗОШ №№25,20, ліцей №5</t>
  </si>
  <si>
    <t>ЗОШ І-ІІІ ступенів №7, вул. Інтеркультурна, 400-а,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</si>
  <si>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Гімназія №9, вул. Гагаріна, 9-а,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</si>
  <si>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ЗОШ І-ІІІ ступенів №1, вул. Ярослава Мудрого, 13, м. Мелітополь - капітальний ремонт фасаду з утепленням, заміна вікон на енергозберігаючі, утеплення покрівлі, встановлення індивідуального теплового пункту</t>
  </si>
  <si>
    <t>Капітальний ремонт санвузлів ЗОШ №2</t>
  </si>
  <si>
    <t>Капітальний ремонт цоколю, відмостки ЗОШ №13</t>
  </si>
  <si>
    <t>Улаштування зливної системи водостоків ЗОШ №13</t>
  </si>
  <si>
    <t xml:space="preserve">Капітальний ремонт зелених насаджень  </t>
  </si>
  <si>
    <t xml:space="preserve">Капітальний ремонт, заміна вікон ЗОШ №24 </t>
  </si>
  <si>
    <t>Позашкільні навчальні заклади</t>
  </si>
  <si>
    <t>Придбання комп’ютера</t>
  </si>
  <si>
    <t xml:space="preserve">Придбання багатофункціонального пристрою </t>
  </si>
  <si>
    <t>Придбання мотоблоку</t>
  </si>
  <si>
    <t xml:space="preserve">Придбання комплекту меблів  </t>
  </si>
  <si>
    <t xml:space="preserve">Капітальний ремонт асфальтного покриття  </t>
  </si>
  <si>
    <t>Капітальний ремонт відмостки</t>
  </si>
  <si>
    <t>Капітальний ремонт тіньових навісів</t>
  </si>
  <si>
    <t xml:space="preserve">Капітальний ремонт будівлі  </t>
  </si>
  <si>
    <t>ПДЮТ</t>
  </si>
  <si>
    <t>Придбання персонального комп’ютера</t>
  </si>
  <si>
    <t>Придбання принтера</t>
  </si>
  <si>
    <t>Придбання спліт-системи</t>
  </si>
  <si>
    <t xml:space="preserve">№3.4.2, 3.3.2 </t>
  </si>
  <si>
    <t>Установка спортивного комплексу з реконструкцією скверу та прилеглої території з укладанням плитки</t>
  </si>
  <si>
    <t>Охорона здоров’я</t>
  </si>
  <si>
    <t>КУ "Мелітопольська міська лікарня №2" ММР ЗО</t>
  </si>
  <si>
    <t>№3.1.2</t>
  </si>
  <si>
    <t>Капітальний ремонт Міської лікарні №2</t>
  </si>
  <si>
    <t>КУ "ТМО"Багатопрофільна лікарня інтенсивних методів лікування та ШМД" ММР ЗО</t>
  </si>
  <si>
    <t>№3.1.4</t>
  </si>
  <si>
    <t>Придбання центральної станції цілодобового моніторингу ЮНЕТ для відокремленого підрозділу Лікарня №2</t>
  </si>
  <si>
    <t>№3.1.1</t>
  </si>
  <si>
    <t>Придбання монітора пацієнта ЮМ 300 - 10 (базова комплектація) для відокремленого підрозділу Лікарня №2</t>
  </si>
  <si>
    <t>Капітальний ремонт приміщень 6 поверх будівлі КУ "ЦПМСД№1"вул.Крупської,7 (вул.Івана Алексєєва,7) для відокремленого підрозділу Лікарня №1</t>
  </si>
  <si>
    <t>КУ "Центр первинної медико-санітарної допомоги №1" ММР ЗО</t>
  </si>
  <si>
    <t>Капітальний ремонт  3 поверху КУ "ЦПМСД№1" вул.Крупської,7 (вул.Івана Алексєєва,7) (для розміщення централізованої лабораторії)</t>
  </si>
  <si>
    <t>№3.1.2, 3.2.4, 2.2.7</t>
  </si>
  <si>
    <t xml:space="preserve">Капітальний ремонт будівлі КУ «Центр первинної медико-санітарної допомоги №1» ММР ЗО за адресою: м. Мелітополь, пр-т Б.Хмельницького,46 </t>
  </si>
  <si>
    <t>Капітальний ремонт фасаду та покрівлі КУ «Центр первинної медико-санітарної допомоги №1» ММР ЗО по вул. Крупської, 7 м. Мелітополь</t>
  </si>
  <si>
    <t>КНП "Мелітопольська міська стоматологічна поліклініка" ММР ЗО</t>
  </si>
  <si>
    <t>Капітальний ремонт туалету</t>
  </si>
  <si>
    <t>Соціальний захист населення</t>
  </si>
  <si>
    <t>Придбання комп’ютерної техніки (управління соціального захисту)</t>
  </si>
  <si>
    <t>№3.5.2</t>
  </si>
  <si>
    <t>Придбання комп’ютеру для відеоспостереження по соціальним гуртожиткам</t>
  </si>
  <si>
    <t>Придбання ноутбуку для відділу кадрів Територіального центру</t>
  </si>
  <si>
    <t>ЦССМ - Придбання комп’ютерів</t>
  </si>
  <si>
    <t>Капітальний ремонт другого корпусу відділення реабілітації дітей з інвалідністю</t>
  </si>
  <si>
    <t xml:space="preserve">Міська програма  "Компенсаційні виплати та відшкодування витрат за надані пільги окремим категоріям громадян" (Пільговий капремонт)   </t>
  </si>
  <si>
    <t>Капітальний ремонт приміщення відділення прийому громадян  (вул.Гагаріна,1)</t>
  </si>
  <si>
    <t>Служба у справах дітей</t>
  </si>
  <si>
    <t>Придбання сейфу</t>
  </si>
  <si>
    <t>Молодь та спорт</t>
  </si>
  <si>
    <t>Придбання комплекту меблів для службового кабінету</t>
  </si>
  <si>
    <t xml:space="preserve">Придбання комп’ютера, ноутбука </t>
  </si>
  <si>
    <t>КЗ "Дитячо-юнацька спортивна школа №1" ММР ЗО</t>
  </si>
  <si>
    <t>Придбання ноутбуку</t>
  </si>
  <si>
    <t>Придбання покриття борцовського</t>
  </si>
  <si>
    <t>Придбання табло електричного</t>
  </si>
  <si>
    <t>Придбання стола для опорного стрибка</t>
  </si>
  <si>
    <t>Придбання ноутбуку (шахова школа)</t>
  </si>
  <si>
    <t>Придбання ролетних штор (закритого типу)</t>
  </si>
  <si>
    <t>Капітальний ремонт баскетбольного майданчика по вул.Героїв України,42</t>
  </si>
  <si>
    <t>КЗ "Дитячо-юнацька спортивна школа №3" ММР ЗО</t>
  </si>
  <si>
    <t xml:space="preserve">Придбання комп’ютерів  (3 шт.)     </t>
  </si>
  <si>
    <t>Придбання комплекту меблів офісних для службових кабінетів (директор, заступники, методкабінет)</t>
  </si>
  <si>
    <t xml:space="preserve">Придбання кондиціонерів  </t>
  </si>
  <si>
    <t>Придбання ноутбука Asus</t>
  </si>
  <si>
    <t>Придбання станка гімнастичного 20 м.</t>
  </si>
  <si>
    <t>Придбання штанги олімпійської</t>
  </si>
  <si>
    <t>Стадіон "Спартак"</t>
  </si>
  <si>
    <t>Придбання газонокосарки-трактора</t>
  </si>
  <si>
    <t>№3.3.5</t>
  </si>
  <si>
    <t>Придбання флагштоків</t>
  </si>
  <si>
    <t>Придбання пневмоарки (ширина - 12 м., висота - 4 м., діаметр - 1,2 м.)</t>
  </si>
  <si>
    <t>№ 3.3.8, 2.2.7</t>
  </si>
  <si>
    <t>Будівництво водно-спортивного комплексу (плавального басейну) по вул. Ярослава Мудрого, 13 м. Мелітополь Запорізької області</t>
  </si>
  <si>
    <t>Житлово-комунальне господарство</t>
  </si>
  <si>
    <t>№3.3.2, 3.3.1</t>
  </si>
  <si>
    <t>Придбання дитячих та спортивних майданчиків</t>
  </si>
  <si>
    <t xml:space="preserve">в т.ч. громадські проекти  </t>
  </si>
  <si>
    <t xml:space="preserve">Придбання лічильників   </t>
  </si>
  <si>
    <t>Капітальний ремонт ліфтів</t>
  </si>
  <si>
    <t>Капітальний ремонт житлового фонду</t>
  </si>
  <si>
    <t>№ 3.2.1, 2.2.7</t>
  </si>
  <si>
    <r>
      <rPr>
        <sz val="12"/>
        <rFont val="Times New Roman"/>
        <family val="1"/>
        <charset val="1"/>
      </rPr>
      <t xml:space="preserve">Реконструкція каналізаційного колектору по вул. Героїв України від просп. Богдана Хмельницького до вул. Іллі Стамболі   м. Мелітополь Запорізької області </t>
    </r>
    <r>
      <rPr>
        <i/>
        <sz val="14"/>
        <rFont val="Times New Roman"/>
        <family val="1"/>
        <charset val="204"/>
      </rPr>
      <t>(співфінансування)</t>
    </r>
  </si>
  <si>
    <r>
      <rPr>
        <sz val="12"/>
        <rFont val="Times New Roman"/>
        <family val="1"/>
        <charset val="1"/>
      </rPr>
      <t xml:space="preserve">Реконструкція каналізаційного колектору по вул. Гетьмана Сагайдачного від вул.Ломоносова до просп. Богдана Хмельницького  м. Мелітополь Запорізької області </t>
    </r>
    <r>
      <rPr>
        <i/>
        <sz val="14"/>
        <rFont val="Times New Roman"/>
        <family val="1"/>
        <charset val="204"/>
      </rPr>
      <t>(співфінансування під обласну субвенцію з екофонду)</t>
    </r>
  </si>
  <si>
    <r>
      <rPr>
        <sz val="12"/>
        <rFont val="Times New Roman"/>
        <family val="1"/>
        <charset val="1"/>
      </rPr>
  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  </r>
    <r>
      <rPr>
        <i/>
        <sz val="14"/>
        <rFont val="Times New Roman"/>
        <family val="1"/>
        <charset val="204"/>
      </rPr>
      <t>(співфінансування під обласну субвенцію з екофонду)</t>
    </r>
  </si>
  <si>
    <r>
      <rPr>
        <sz val="12"/>
        <rFont val="Times New Roman"/>
        <family val="1"/>
        <charset val="1"/>
      </rPr>
  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  </r>
    <r>
      <rPr>
        <i/>
        <sz val="14"/>
        <rFont val="Times New Roman"/>
        <family val="1"/>
        <charset val="204"/>
      </rPr>
      <t>(співфінансування під обласну субвенцію з екофонду)</t>
    </r>
  </si>
  <si>
    <t>Реконструкція каналізаційного колектору по вул.  Інтеркультурній від просп. Богдана Хмельницького до вул. Олександра Невського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</si>
  <si>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</si>
  <si>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напірно-самопливного каналізаційного колектора по вул. Чайковського від вул. Чкалова до вул.Гризодубової у м. Мелітополі Запорізької області</t>
  </si>
  <si>
    <t>Реконструкція внутрішньоквартальних каналізаційних мереж від Лікарняного містечка, далі по вул. Кізіярській до вул. Брів-ла-Гайард у м. Мелітополі Запорізької області</t>
  </si>
  <si>
    <t>№3.2.2</t>
  </si>
  <si>
    <t>Реконструкція будівлі під котельню, вул. Мелітопольських дивізій, 126/1 м. Мелітополь Запорізької області</t>
  </si>
  <si>
    <t>Реконструкція Ново-Пилипівського водогону  м. Мелітополь Запорізької області</t>
  </si>
  <si>
    <t>№3.4.4</t>
  </si>
  <si>
    <t>Капітальний ремонт дорожнього покриття</t>
  </si>
  <si>
    <t>Капітальний ремонт дорожнього покриття бульв. 30-річчя Перемоги до вул. Петра Дорошенко у м. Мелітополі Запорізької області</t>
  </si>
  <si>
    <t>№3.4.1</t>
  </si>
  <si>
    <t>Капітальний ремонт зелених насаджень</t>
  </si>
  <si>
    <t>Капітальний ремонт світлофорних об’єктів</t>
  </si>
  <si>
    <t>№3.2.4, 2.3.8, 3.5.1</t>
  </si>
  <si>
    <t>Капітальний ремонт мереж вуличного освітлення в м. Мелітополі шляхом технічного переоснащення LED-світильниками</t>
  </si>
  <si>
    <t>Капітальний ремонт автобусних зупинок</t>
  </si>
  <si>
    <t>Капітальний ремонт МАФ (флагшток)</t>
  </si>
  <si>
    <t>Капітальний ремонт внутрішньоквартальних проїзних доріг</t>
  </si>
  <si>
    <t>Придбання спеціалізованої техніки для комунальних підприємств (для програм "Поповнення статутного капіталу")</t>
  </si>
  <si>
    <t>Громадські проекти</t>
  </si>
  <si>
    <t xml:space="preserve">Міська програма "Капітальний ремонт інших об’єктів" </t>
  </si>
  <si>
    <t>Міська програма "Контейнерні майданчики"</t>
  </si>
  <si>
    <t>Культура</t>
  </si>
  <si>
    <t xml:space="preserve">Придбання ноутбука </t>
  </si>
  <si>
    <t xml:space="preserve">Придбання комплекту меблів </t>
  </si>
  <si>
    <t xml:space="preserve">Придбання багатофункціонального  пристрою    </t>
  </si>
  <si>
    <t>Краєзнавчий музей</t>
  </si>
  <si>
    <t>Придбання акустичної системи (в комплекті з вбудованим медіаплеєром і двома мікрофонами)</t>
  </si>
  <si>
    <t>Придбання комп’ютеру для наукових співробітників</t>
  </si>
  <si>
    <t>Придбання ресепшина касира</t>
  </si>
  <si>
    <t>Будинки культури</t>
  </si>
  <si>
    <t>Палац культури ім. Т.Г. Шевченка</t>
  </si>
  <si>
    <t>Придбання  вокального шнурового мікрофона SHURE BETA</t>
  </si>
  <si>
    <t>Придбання генератора туману</t>
  </si>
  <si>
    <t>Придбання радіосистеми Sennheiser XSW 35</t>
  </si>
  <si>
    <t>Придбання цифрового мікшерного пульту BEHRINGER X32 в туровому кейсі</t>
  </si>
  <si>
    <t>Придбання світлового обладнання</t>
  </si>
  <si>
    <t>Капітальний ремонт</t>
  </si>
  <si>
    <t>Капітальний ремонт фойе з галереєю</t>
  </si>
  <si>
    <t>Палац культури Залізничників</t>
  </si>
  <si>
    <t>№3.3.7</t>
  </si>
  <si>
    <t>Придбання принтера МФУ</t>
  </si>
  <si>
    <t>Придбання оверлоку</t>
  </si>
  <si>
    <t>Придбання телевізору з USB  (20 років народному театру пісні "Блюз")</t>
  </si>
  <si>
    <t>Придбання телевізору з USB  (25 років народному хору "Черешні")</t>
  </si>
  <si>
    <t>Інше придбання</t>
  </si>
  <si>
    <t>№3.2.4, 3.3.7, 2.2.7</t>
  </si>
  <si>
    <t>Палац культури залізничників, вул. Чайковського, 61 м. Мелітополь – капітальний ремонт внутрішніх приміщень та фасаду</t>
  </si>
  <si>
    <t>Школи (мистецтв, музикальні)</t>
  </si>
  <si>
    <t>Придбання мікрофона SHURE для Дитячої музичної школи №1</t>
  </si>
  <si>
    <t>Придбання спліт-системи для приймальні для Дитячої музичної школи №1</t>
  </si>
  <si>
    <t>Придбання кінопроектора Epson в концертний зал для Дитячої школи мистецтв</t>
  </si>
  <si>
    <t>Придбання світлодіодного екрану в концертний зал для Дитячої школи мистецтв</t>
  </si>
  <si>
    <t>Придбання для Дитячої художньої школи</t>
  </si>
  <si>
    <t>Капітальний ремонт великої зали із заміною підлоги, двох  двірей, освітлення, переобладнання сцени та складання проекту на капітальний ремонт, проектні роботи з вогнезахисної обробки дерев’яних конструкцій сцени Дитячої музичної школи</t>
  </si>
  <si>
    <t>Централізована бухгалтерія</t>
  </si>
  <si>
    <t xml:space="preserve">Придбання персонального комп’ютера  </t>
  </si>
  <si>
    <t>Придбання комплекту меблів</t>
  </si>
  <si>
    <t xml:space="preserve">Придбання багатофункціонального  пристрою   </t>
  </si>
  <si>
    <t>Управління комунальною власністю</t>
  </si>
  <si>
    <t xml:space="preserve">Придбання МФУ </t>
  </si>
  <si>
    <t>Міська програма "Експертна горошова оцінка землі"</t>
  </si>
  <si>
    <t>Фінансове управління</t>
  </si>
  <si>
    <t>Придбання спліт - системи</t>
  </si>
  <si>
    <t>Співфінансування обласному бюджету на будівництво онкодиспансеру</t>
  </si>
  <si>
    <t>РАЗОМ</t>
  </si>
  <si>
    <t xml:space="preserve">Начальник управління соціально- </t>
  </si>
  <si>
    <t>економічного розвитку міста</t>
  </si>
  <si>
    <t>Ю. ЗАХАРЧУК</t>
  </si>
  <si>
    <t>Мелітопольський міський голова</t>
  </si>
  <si>
    <t>С.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</si>
</sst>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i/>
      <sz val="12"/>
      <color indexed="8"/>
      <name val="Times New Roman"/>
      <family val="1"/>
      <charset val="1"/>
    </font>
    <font>
      <i/>
      <sz val="12"/>
      <color indexed="8"/>
      <name val="Times New Roman"/>
      <family val="1"/>
      <charset val="1"/>
    </font>
    <font>
      <i/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42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85">
    <xf numFmtId="0" fontId="0" fillId="0" borderId="0" xfId="0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0" fontId="7" fillId="0" borderId="0" xfId="0" applyFont="1" applyAlignment="1"/>
    <xf numFmtId="0" fontId="8" fillId="0" borderId="0" xfId="0" applyFont="1"/>
    <xf numFmtId="164" fontId="7" fillId="0" borderId="0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8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top" wrapText="1"/>
    </xf>
    <xf numFmtId="0" fontId="7" fillId="16" borderId="2" xfId="19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16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top" wrapText="1"/>
    </xf>
    <xf numFmtId="0" fontId="8" fillId="0" borderId="2" xfId="26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Alignment="1"/>
    <xf numFmtId="2" fontId="11" fillId="0" borderId="2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/>
    <xf numFmtId="0" fontId="8" fillId="16" borderId="2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21" fillId="0" borderId="2" xfId="0" applyFont="1" applyBorder="1" applyAlignment="1">
      <alignment horizontal="left" wrapText="1"/>
    </xf>
    <xf numFmtId="0" fontId="7" fillId="0" borderId="0" xfId="0" applyFont="1" applyFill="1" applyAlignment="1"/>
    <xf numFmtId="0" fontId="8" fillId="0" borderId="0" xfId="0" applyFont="1" applyFill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 wrapText="1"/>
    </xf>
    <xf numFmtId="49" fontId="11" fillId="17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17" borderId="2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</cellXfs>
  <cellStyles count="2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 3" xfId="19"/>
    <cellStyle name="Обычный" xfId="0" builtinId="0"/>
    <cellStyle name="Обычный 2" xfId="20"/>
    <cellStyle name="Обычный 2 2" xfId="21"/>
    <cellStyle name="Обычный 2_Культура" xfId="22"/>
    <cellStyle name="Обычный 3" xfId="23"/>
    <cellStyle name="Обычный 3 2" xfId="24"/>
    <cellStyle name="Обычный 3_Касові видатки по УКГ (ФУ) на 01.03.2015" xfId="25"/>
    <cellStyle name="Обычный_додаток на 2014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8"/>
  <sheetViews>
    <sheetView tabSelected="1" topLeftCell="A238" zoomScale="91" zoomScaleNormal="91" workbookViewId="0">
      <selection activeCell="G218" sqref="G218"/>
    </sheetView>
  </sheetViews>
  <sheetFormatPr defaultColWidth="11.5703125" defaultRowHeight="15.75"/>
  <cols>
    <col min="1" max="1" width="10.7109375" style="1" customWidth="1"/>
    <col min="2" max="2" width="47.7109375" style="2" customWidth="1"/>
    <col min="3" max="3" width="11.5703125" style="3"/>
    <col min="4" max="4" width="11.42578125" style="3" customWidth="1"/>
    <col min="5" max="5" width="10.5703125" style="3" customWidth="1"/>
    <col min="6" max="6" width="5" style="2" customWidth="1"/>
    <col min="7" max="222" width="11.5703125" style="2"/>
    <col min="223" max="228" width="11.5703125" style="4"/>
    <col min="229" max="16384" width="11.5703125" style="5"/>
  </cols>
  <sheetData>
    <row r="1" spans="1:6" ht="17.850000000000001" customHeight="1">
      <c r="D1" s="80" t="s">
        <v>0</v>
      </c>
      <c r="E1" s="80"/>
    </row>
    <row r="2" spans="1:6" ht="17.850000000000001" customHeight="1">
      <c r="D2" s="6"/>
      <c r="E2" s="6"/>
    </row>
    <row r="3" spans="1:6" ht="17.850000000000001" customHeight="1">
      <c r="D3" s="6"/>
      <c r="E3" s="6"/>
    </row>
    <row r="4" spans="1:6" ht="60.95" customHeight="1">
      <c r="A4" s="81" t="s">
        <v>1</v>
      </c>
      <c r="B4" s="81"/>
      <c r="C4" s="81"/>
      <c r="D4" s="81"/>
      <c r="E4" s="81"/>
    </row>
    <row r="5" spans="1:6" s="2" customFormat="1" ht="17.850000000000001" customHeight="1">
      <c r="A5" s="82" t="s">
        <v>2</v>
      </c>
      <c r="B5" s="83" t="s">
        <v>3</v>
      </c>
      <c r="C5" s="84" t="s">
        <v>4</v>
      </c>
      <c r="D5" s="84"/>
      <c r="E5" s="84"/>
    </row>
    <row r="6" spans="1:6" s="2" customFormat="1" ht="98.85" customHeight="1">
      <c r="A6" s="82"/>
      <c r="B6" s="83"/>
      <c r="C6" s="7" t="s">
        <v>5</v>
      </c>
      <c r="D6" s="7" t="s">
        <v>6</v>
      </c>
      <c r="E6" s="7" t="s">
        <v>7</v>
      </c>
    </row>
    <row r="7" spans="1:6" ht="21.4" customHeight="1">
      <c r="A7" s="73" t="s">
        <v>8</v>
      </c>
      <c r="B7" s="73"/>
      <c r="C7" s="73"/>
      <c r="D7" s="73"/>
      <c r="E7" s="73"/>
    </row>
    <row r="8" spans="1:6" s="11" customFormat="1" ht="33" customHeight="1">
      <c r="A8" s="8"/>
      <c r="B8" s="9" t="s">
        <v>9</v>
      </c>
      <c r="C8" s="10">
        <f>C9+C10+C11+C12+C13+C14+C15</f>
        <v>1211.5</v>
      </c>
      <c r="D8" s="10">
        <f>D9+D10+D11+D12+D13+D14+D15</f>
        <v>0</v>
      </c>
      <c r="E8" s="10">
        <f t="shared" ref="E8:E20" si="0">D8+C8</f>
        <v>1211.5</v>
      </c>
    </row>
    <row r="9" spans="1:6" s="17" customFormat="1" ht="18" customHeight="1">
      <c r="A9" s="12"/>
      <c r="B9" s="13" t="s">
        <v>10</v>
      </c>
      <c r="C9" s="14">
        <v>254</v>
      </c>
      <c r="D9" s="15"/>
      <c r="E9" s="16">
        <f t="shared" si="0"/>
        <v>254</v>
      </c>
      <c r="F9" s="11"/>
    </row>
    <row r="10" spans="1:6" s="17" customFormat="1">
      <c r="A10" s="12"/>
      <c r="B10" s="13" t="s">
        <v>11</v>
      </c>
      <c r="C10" s="14">
        <v>7.5</v>
      </c>
      <c r="D10" s="15"/>
      <c r="E10" s="16">
        <f t="shared" si="0"/>
        <v>7.5</v>
      </c>
      <c r="F10" s="11"/>
    </row>
    <row r="11" spans="1:6" s="17" customFormat="1" ht="20.65" customHeight="1">
      <c r="A11" s="12"/>
      <c r="B11" s="18" t="s">
        <v>12</v>
      </c>
      <c r="C11" s="14">
        <v>160</v>
      </c>
      <c r="D11" s="15"/>
      <c r="E11" s="16">
        <f t="shared" si="0"/>
        <v>160</v>
      </c>
      <c r="F11" s="11"/>
    </row>
    <row r="12" spans="1:6" s="17" customFormat="1" ht="17.25" customHeight="1">
      <c r="A12" s="12"/>
      <c r="B12" s="13" t="s">
        <v>13</v>
      </c>
      <c r="C12" s="14">
        <v>50</v>
      </c>
      <c r="D12" s="15"/>
      <c r="E12" s="16">
        <f t="shared" si="0"/>
        <v>50</v>
      </c>
      <c r="F12" s="11"/>
    </row>
    <row r="13" spans="1:6" s="17" customFormat="1" ht="17.25" customHeight="1">
      <c r="A13" s="12"/>
      <c r="B13" s="13" t="s">
        <v>14</v>
      </c>
      <c r="C13" s="14">
        <v>400</v>
      </c>
      <c r="D13" s="15"/>
      <c r="E13" s="16">
        <f t="shared" si="0"/>
        <v>400</v>
      </c>
      <c r="F13" s="11"/>
    </row>
    <row r="14" spans="1:6" s="17" customFormat="1" ht="17.25" customHeight="1">
      <c r="A14" s="12"/>
      <c r="B14" s="13" t="s">
        <v>15</v>
      </c>
      <c r="C14" s="14">
        <v>40</v>
      </c>
      <c r="D14" s="15"/>
      <c r="E14" s="16">
        <f t="shared" si="0"/>
        <v>40</v>
      </c>
      <c r="F14" s="11"/>
    </row>
    <row r="15" spans="1:6" s="17" customFormat="1" ht="31.35" customHeight="1">
      <c r="A15" s="12" t="s">
        <v>16</v>
      </c>
      <c r="B15" s="13" t="s">
        <v>17</v>
      </c>
      <c r="C15" s="14">
        <v>300</v>
      </c>
      <c r="D15" s="15"/>
      <c r="E15" s="16">
        <f t="shared" si="0"/>
        <v>300</v>
      </c>
      <c r="F15" s="11"/>
    </row>
    <row r="16" spans="1:6" s="21" customFormat="1">
      <c r="A16" s="8"/>
      <c r="B16" s="19" t="s">
        <v>18</v>
      </c>
      <c r="C16" s="20">
        <f>C17</f>
        <v>27.379000000000001</v>
      </c>
      <c r="D16" s="20">
        <f>D17</f>
        <v>0</v>
      </c>
      <c r="E16" s="10">
        <f t="shared" si="0"/>
        <v>27.379000000000001</v>
      </c>
      <c r="F16" s="11"/>
    </row>
    <row r="17" spans="1:6" s="17" customFormat="1" ht="84.95" customHeight="1">
      <c r="A17" s="12"/>
      <c r="B17" s="22" t="s">
        <v>19</v>
      </c>
      <c r="C17" s="14">
        <v>27.379000000000001</v>
      </c>
      <c r="D17" s="15"/>
      <c r="E17" s="16">
        <f t="shared" si="0"/>
        <v>27.379000000000001</v>
      </c>
      <c r="F17" s="11"/>
    </row>
    <row r="18" spans="1:6" s="17" customFormat="1">
      <c r="A18" s="12"/>
      <c r="B18" s="23" t="s">
        <v>20</v>
      </c>
      <c r="C18" s="24">
        <v>27.379000000000001</v>
      </c>
      <c r="D18" s="15"/>
      <c r="E18" s="16">
        <f t="shared" si="0"/>
        <v>27.379000000000001</v>
      </c>
      <c r="F18" s="11"/>
    </row>
    <row r="19" spans="1:6" s="28" customFormat="1" ht="19.350000000000001" customHeight="1">
      <c r="A19" s="74" t="s">
        <v>21</v>
      </c>
      <c r="B19" s="74"/>
      <c r="C19" s="26">
        <f>C16+C8</f>
        <v>1238.8789999999999</v>
      </c>
      <c r="D19" s="26">
        <f>D16+D8</f>
        <v>0</v>
      </c>
      <c r="E19" s="27">
        <f t="shared" si="0"/>
        <v>1238.8789999999999</v>
      </c>
      <c r="F19" s="11"/>
    </row>
    <row r="20" spans="1:6" ht="21" customHeight="1">
      <c r="A20" s="73" t="s">
        <v>22</v>
      </c>
      <c r="B20" s="73"/>
      <c r="C20" s="73"/>
      <c r="D20" s="73"/>
      <c r="E20" s="73">
        <f t="shared" si="0"/>
        <v>0</v>
      </c>
      <c r="F20" s="11"/>
    </row>
    <row r="21" spans="1:6" ht="21" customHeight="1">
      <c r="A21" s="25"/>
      <c r="B21" s="29" t="s">
        <v>23</v>
      </c>
      <c r="C21" s="30"/>
      <c r="D21" s="27"/>
      <c r="E21" s="27"/>
      <c r="F21" s="11"/>
    </row>
    <row r="22" spans="1:6" ht="30.4" customHeight="1">
      <c r="A22" s="25"/>
      <c r="B22" s="9" t="s">
        <v>9</v>
      </c>
      <c r="C22" s="30">
        <f>C23+C24+C25</f>
        <v>43.97</v>
      </c>
      <c r="D22" s="30">
        <f>D23+D24+D25</f>
        <v>0</v>
      </c>
      <c r="E22" s="10">
        <f>D22+C22</f>
        <v>43.97</v>
      </c>
      <c r="F22" s="11"/>
    </row>
    <row r="23" spans="1:6" ht="21" customHeight="1">
      <c r="A23" s="25"/>
      <c r="B23" s="31" t="s">
        <v>24</v>
      </c>
      <c r="C23" s="14">
        <v>28.85</v>
      </c>
      <c r="D23" s="27"/>
      <c r="E23" s="16">
        <f>D23+C23</f>
        <v>28.85</v>
      </c>
      <c r="F23" s="11"/>
    </row>
    <row r="24" spans="1:6" ht="21" customHeight="1">
      <c r="A24" s="25"/>
      <c r="B24" s="31" t="s">
        <v>25</v>
      </c>
      <c r="C24" s="14">
        <v>7.6</v>
      </c>
      <c r="D24" s="27"/>
      <c r="E24" s="16">
        <f>D24+C24</f>
        <v>7.6</v>
      </c>
      <c r="F24" s="11"/>
    </row>
    <row r="25" spans="1:6" ht="33.75" customHeight="1">
      <c r="A25" s="25"/>
      <c r="B25" s="18" t="s">
        <v>12</v>
      </c>
      <c r="C25" s="14">
        <v>7.52</v>
      </c>
      <c r="D25" s="15"/>
      <c r="E25" s="16">
        <f>D25+C25</f>
        <v>7.52</v>
      </c>
      <c r="F25" s="11"/>
    </row>
    <row r="26" spans="1:6" s="28" customFormat="1" ht="17.850000000000001" customHeight="1">
      <c r="A26" s="74" t="s">
        <v>26</v>
      </c>
      <c r="B26" s="74"/>
      <c r="C26" s="32"/>
      <c r="D26" s="15"/>
      <c r="E26" s="16"/>
      <c r="F26" s="11"/>
    </row>
    <row r="27" spans="1:6" s="21" customFormat="1" ht="33.75" customHeight="1">
      <c r="A27" s="8"/>
      <c r="B27" s="9" t="s">
        <v>9</v>
      </c>
      <c r="C27" s="20">
        <f>C28+C29+C30+C31+C32+C33</f>
        <v>262.5</v>
      </c>
      <c r="D27" s="20">
        <f>D28+D29+D30+D31+D32+D33</f>
        <v>0</v>
      </c>
      <c r="E27" s="10">
        <f t="shared" ref="E27:E37" si="1">D27+C27</f>
        <v>262.5</v>
      </c>
      <c r="F27" s="11"/>
    </row>
    <row r="28" spans="1:6" s="17" customFormat="1" ht="34.700000000000003" customHeight="1">
      <c r="A28" s="12"/>
      <c r="B28" s="33" t="s">
        <v>27</v>
      </c>
      <c r="C28" s="14">
        <v>40</v>
      </c>
      <c r="D28" s="15"/>
      <c r="E28" s="16">
        <f t="shared" si="1"/>
        <v>40</v>
      </c>
      <c r="F28" s="11"/>
    </row>
    <row r="29" spans="1:6" s="17" customFormat="1">
      <c r="A29" s="12"/>
      <c r="B29" s="33" t="s">
        <v>28</v>
      </c>
      <c r="C29" s="14">
        <v>36</v>
      </c>
      <c r="D29" s="15"/>
      <c r="E29" s="16">
        <f t="shared" si="1"/>
        <v>36</v>
      </c>
      <c r="F29" s="11"/>
    </row>
    <row r="30" spans="1:6" s="17" customFormat="1" ht="32.1" customHeight="1">
      <c r="A30" s="12"/>
      <c r="B30" s="33" t="s">
        <v>29</v>
      </c>
      <c r="C30" s="14">
        <v>46.88</v>
      </c>
      <c r="D30" s="15"/>
      <c r="E30" s="16">
        <f t="shared" si="1"/>
        <v>46.88</v>
      </c>
      <c r="F30" s="11"/>
    </row>
    <row r="31" spans="1:6" s="17" customFormat="1" ht="33" customHeight="1">
      <c r="A31" s="12" t="s">
        <v>30</v>
      </c>
      <c r="B31" s="33" t="s">
        <v>31</v>
      </c>
      <c r="C31" s="14">
        <v>21.48</v>
      </c>
      <c r="D31" s="15"/>
      <c r="E31" s="16">
        <f t="shared" si="1"/>
        <v>21.48</v>
      </c>
      <c r="F31" s="11"/>
    </row>
    <row r="32" spans="1:6" s="17" customFormat="1" ht="28.9" customHeight="1">
      <c r="A32" s="12"/>
      <c r="B32" s="33" t="s">
        <v>32</v>
      </c>
      <c r="C32" s="14">
        <v>37.590000000000003</v>
      </c>
      <c r="D32" s="15"/>
      <c r="E32" s="16">
        <f t="shared" si="1"/>
        <v>37.590000000000003</v>
      </c>
      <c r="F32" s="11"/>
    </row>
    <row r="33" spans="1:6" s="17" customFormat="1" ht="42" customHeight="1">
      <c r="A33" s="12"/>
      <c r="B33" s="33" t="s">
        <v>33</v>
      </c>
      <c r="C33" s="14">
        <v>80.55</v>
      </c>
      <c r="D33" s="15"/>
      <c r="E33" s="16">
        <f t="shared" si="1"/>
        <v>80.55</v>
      </c>
      <c r="F33" s="11"/>
    </row>
    <row r="34" spans="1:6" s="21" customFormat="1">
      <c r="A34" s="8"/>
      <c r="B34" s="19" t="s">
        <v>18</v>
      </c>
      <c r="C34" s="20">
        <f>C35+C36+C37+C38+C39</f>
        <v>340</v>
      </c>
      <c r="D34" s="20">
        <f>D35+D36+D37+D38+D39</f>
        <v>6800</v>
      </c>
      <c r="E34" s="10">
        <f t="shared" si="1"/>
        <v>7140</v>
      </c>
      <c r="F34" s="11"/>
    </row>
    <row r="35" spans="1:6" ht="28.5" customHeight="1">
      <c r="A35" s="12"/>
      <c r="B35" s="33" t="s">
        <v>34</v>
      </c>
      <c r="C35" s="14">
        <v>140</v>
      </c>
      <c r="D35" s="15"/>
      <c r="E35" s="16">
        <f t="shared" si="1"/>
        <v>140</v>
      </c>
      <c r="F35" s="11"/>
    </row>
    <row r="36" spans="1:6" ht="34.700000000000003" customHeight="1">
      <c r="A36" s="12"/>
      <c r="B36" s="34" t="s">
        <v>35</v>
      </c>
      <c r="C36" s="14">
        <v>50</v>
      </c>
      <c r="D36" s="15"/>
      <c r="E36" s="16">
        <f t="shared" si="1"/>
        <v>50</v>
      </c>
      <c r="F36" s="11"/>
    </row>
    <row r="37" spans="1:6" ht="25.5" customHeight="1">
      <c r="A37" s="12" t="s">
        <v>36</v>
      </c>
      <c r="B37" s="34" t="s">
        <v>37</v>
      </c>
      <c r="C37" s="14">
        <v>150</v>
      </c>
      <c r="D37" s="15"/>
      <c r="E37" s="16">
        <f t="shared" si="1"/>
        <v>150</v>
      </c>
      <c r="F37" s="11"/>
    </row>
    <row r="38" spans="1:6" ht="81.599999999999994" customHeight="1">
      <c r="A38" s="12" t="s">
        <v>38</v>
      </c>
      <c r="B38" s="35" t="s">
        <v>39</v>
      </c>
      <c r="C38" s="14"/>
      <c r="D38" s="16">
        <v>3800</v>
      </c>
      <c r="E38" s="16"/>
      <c r="F38" s="11"/>
    </row>
    <row r="39" spans="1:6" ht="88.15" customHeight="1">
      <c r="A39" s="12" t="s">
        <v>38</v>
      </c>
      <c r="B39" s="35" t="s">
        <v>40</v>
      </c>
      <c r="C39" s="14"/>
      <c r="D39" s="16">
        <v>3000</v>
      </c>
      <c r="E39" s="16"/>
      <c r="F39" s="11"/>
    </row>
    <row r="40" spans="1:6" s="17" customFormat="1" ht="17.850000000000001" customHeight="1">
      <c r="A40" s="74" t="s">
        <v>41</v>
      </c>
      <c r="B40" s="74"/>
      <c r="C40" s="32"/>
      <c r="D40" s="15"/>
      <c r="E40" s="16">
        <f t="shared" ref="E40:E57" si="2">D40+C40</f>
        <v>0</v>
      </c>
      <c r="F40" s="11"/>
    </row>
    <row r="41" spans="1:6" s="21" customFormat="1" ht="32.1" customHeight="1">
      <c r="A41" s="8"/>
      <c r="B41" s="9" t="s">
        <v>9</v>
      </c>
      <c r="C41" s="20">
        <f>C42+C43+C44+C45+C46+C47+C48+C49+C50+C51+C52+C53+C54+C55+C56</f>
        <v>3236.663</v>
      </c>
      <c r="D41" s="20">
        <f>D42+D43+D44+D45+D46+D47+D48+D49+D50+D51+D52+D53+D54+D55+D56</f>
        <v>0</v>
      </c>
      <c r="E41" s="10">
        <f t="shared" si="2"/>
        <v>3236.663</v>
      </c>
      <c r="F41" s="11"/>
    </row>
    <row r="42" spans="1:6" s="21" customFormat="1" ht="18.2" customHeight="1">
      <c r="A42" s="12" t="s">
        <v>42</v>
      </c>
      <c r="B42" s="13" t="s">
        <v>43</v>
      </c>
      <c r="C42" s="14">
        <v>1429.663</v>
      </c>
      <c r="D42" s="20"/>
      <c r="E42" s="16">
        <f t="shared" si="2"/>
        <v>1429.663</v>
      </c>
      <c r="F42" s="11"/>
    </row>
    <row r="43" spans="1:6" s="21" customFormat="1" ht="30.4" customHeight="1">
      <c r="A43" s="8"/>
      <c r="B43" s="13" t="s">
        <v>44</v>
      </c>
      <c r="C43" s="14">
        <v>400</v>
      </c>
      <c r="D43" s="20"/>
      <c r="E43" s="16">
        <f t="shared" si="2"/>
        <v>400</v>
      </c>
      <c r="F43" s="11"/>
    </row>
    <row r="44" spans="1:6" s="21" customFormat="1" ht="37.15" customHeight="1">
      <c r="A44" s="8"/>
      <c r="B44" s="18" t="s">
        <v>45</v>
      </c>
      <c r="C44" s="14">
        <v>100</v>
      </c>
      <c r="D44" s="20"/>
      <c r="E44" s="16">
        <f t="shared" si="2"/>
        <v>100</v>
      </c>
      <c r="F44" s="11"/>
    </row>
    <row r="45" spans="1:6" s="21" customFormat="1" ht="18.2" customHeight="1">
      <c r="A45" s="8"/>
      <c r="B45" s="31" t="s">
        <v>46</v>
      </c>
      <c r="C45" s="14">
        <v>240</v>
      </c>
      <c r="D45" s="20"/>
      <c r="E45" s="16">
        <f t="shared" si="2"/>
        <v>240</v>
      </c>
      <c r="F45" s="11"/>
    </row>
    <row r="46" spans="1:6" s="21" customFormat="1" ht="44.45" customHeight="1">
      <c r="A46" s="8"/>
      <c r="B46" s="31" t="s">
        <v>47</v>
      </c>
      <c r="C46" s="14">
        <v>600</v>
      </c>
      <c r="D46" s="20"/>
      <c r="E46" s="16">
        <f t="shared" si="2"/>
        <v>600</v>
      </c>
      <c r="F46" s="11"/>
    </row>
    <row r="47" spans="1:6" s="21" customFormat="1" ht="17.25" customHeight="1">
      <c r="A47" s="25"/>
      <c r="B47" s="22" t="s">
        <v>48</v>
      </c>
      <c r="C47" s="14">
        <v>100</v>
      </c>
      <c r="D47" s="15"/>
      <c r="E47" s="16">
        <f t="shared" si="2"/>
        <v>100</v>
      </c>
      <c r="F47" s="11"/>
    </row>
    <row r="48" spans="1:6" s="21" customFormat="1" ht="17.25" customHeight="1">
      <c r="A48" s="25"/>
      <c r="B48" s="36" t="s">
        <v>49</v>
      </c>
      <c r="C48" s="14">
        <v>80</v>
      </c>
      <c r="D48" s="15"/>
      <c r="E48" s="16">
        <f t="shared" si="2"/>
        <v>80</v>
      </c>
      <c r="F48" s="11"/>
    </row>
    <row r="49" spans="1:6" s="21" customFormat="1" ht="37.15" customHeight="1">
      <c r="A49" s="25"/>
      <c r="B49" s="36" t="s">
        <v>50</v>
      </c>
      <c r="C49" s="14">
        <v>30</v>
      </c>
      <c r="D49" s="15"/>
      <c r="E49" s="16">
        <f t="shared" si="2"/>
        <v>30</v>
      </c>
      <c r="F49" s="11"/>
    </row>
    <row r="50" spans="1:6" s="21" customFormat="1" ht="33" customHeight="1">
      <c r="A50" s="25"/>
      <c r="B50" s="36" t="s">
        <v>51</v>
      </c>
      <c r="C50" s="14">
        <v>20</v>
      </c>
      <c r="D50" s="15"/>
      <c r="E50" s="16">
        <f t="shared" si="2"/>
        <v>20</v>
      </c>
      <c r="F50" s="11"/>
    </row>
    <row r="51" spans="1:6" s="21" customFormat="1" ht="32.1" customHeight="1">
      <c r="A51" s="25"/>
      <c r="B51" s="37" t="s">
        <v>52</v>
      </c>
      <c r="C51" s="14">
        <v>7</v>
      </c>
      <c r="D51" s="15"/>
      <c r="E51" s="16">
        <f t="shared" si="2"/>
        <v>7</v>
      </c>
      <c r="F51" s="11"/>
    </row>
    <row r="52" spans="1:6" s="21" customFormat="1" ht="23.85" customHeight="1">
      <c r="A52" s="25"/>
      <c r="B52" s="36" t="s">
        <v>53</v>
      </c>
      <c r="C52" s="14">
        <v>80</v>
      </c>
      <c r="D52" s="15"/>
      <c r="E52" s="16">
        <f t="shared" si="2"/>
        <v>80</v>
      </c>
      <c r="F52" s="11"/>
    </row>
    <row r="53" spans="1:6" s="21" customFormat="1" ht="37.9" customHeight="1">
      <c r="A53" s="25"/>
      <c r="B53" s="36" t="s">
        <v>54</v>
      </c>
      <c r="C53" s="14">
        <v>30</v>
      </c>
      <c r="D53" s="15"/>
      <c r="E53" s="16">
        <f t="shared" si="2"/>
        <v>30</v>
      </c>
      <c r="F53" s="11"/>
    </row>
    <row r="54" spans="1:6" s="21" customFormat="1" ht="17.25" customHeight="1">
      <c r="A54" s="25"/>
      <c r="B54" s="31" t="s">
        <v>55</v>
      </c>
      <c r="C54" s="14">
        <v>20</v>
      </c>
      <c r="D54" s="15"/>
      <c r="E54" s="16">
        <f t="shared" si="2"/>
        <v>20</v>
      </c>
      <c r="F54" s="11"/>
    </row>
    <row r="55" spans="1:6" s="21" customFormat="1" ht="37.15" customHeight="1">
      <c r="A55" s="25"/>
      <c r="B55" s="36" t="s">
        <v>56</v>
      </c>
      <c r="C55" s="14">
        <v>57.5</v>
      </c>
      <c r="D55" s="15"/>
      <c r="E55" s="16">
        <f t="shared" si="2"/>
        <v>57.5</v>
      </c>
      <c r="F55" s="11"/>
    </row>
    <row r="56" spans="1:6" s="21" customFormat="1" ht="17.25" customHeight="1">
      <c r="A56" s="25"/>
      <c r="B56" s="36" t="s">
        <v>57</v>
      </c>
      <c r="C56" s="14">
        <v>42.5</v>
      </c>
      <c r="D56" s="15"/>
      <c r="E56" s="16">
        <f t="shared" si="2"/>
        <v>42.5</v>
      </c>
      <c r="F56" s="11"/>
    </row>
    <row r="57" spans="1:6" s="21" customFormat="1">
      <c r="A57" s="8"/>
      <c r="B57" s="19" t="s">
        <v>18</v>
      </c>
      <c r="C57" s="20">
        <f>C58+C59+C60+C61+C65+C66+C67+C68+C69+C62+C63+C64</f>
        <v>6305.93</v>
      </c>
      <c r="D57" s="20">
        <f>D58+D59+D60+D61+D65+D66+D67+D68+D69+D62+D63+D64</f>
        <v>37800</v>
      </c>
      <c r="E57" s="10">
        <f t="shared" si="2"/>
        <v>44105.93</v>
      </c>
      <c r="F57" s="11"/>
    </row>
    <row r="58" spans="1:6" s="21" customFormat="1" ht="87.4" customHeight="1">
      <c r="A58" s="12" t="s">
        <v>38</v>
      </c>
      <c r="B58" s="38" t="s">
        <v>58</v>
      </c>
      <c r="C58" s="20"/>
      <c r="D58" s="32">
        <v>22400</v>
      </c>
      <c r="E58" s="10"/>
      <c r="F58" s="11"/>
    </row>
    <row r="59" spans="1:6" s="21" customFormat="1" ht="29.65" customHeight="1">
      <c r="A59" s="8"/>
      <c r="B59" s="39" t="s">
        <v>59</v>
      </c>
      <c r="C59" s="14">
        <v>3000</v>
      </c>
      <c r="D59" s="20"/>
      <c r="E59" s="16">
        <f t="shared" ref="E59:E176" si="3">D59+C59</f>
        <v>3000</v>
      </c>
      <c r="F59" s="11"/>
    </row>
    <row r="60" spans="1:6" s="17" customFormat="1" ht="19.7" customHeight="1">
      <c r="A60" s="12"/>
      <c r="B60" s="40" t="s">
        <v>60</v>
      </c>
      <c r="C60" s="14">
        <v>1400</v>
      </c>
      <c r="D60" s="15"/>
      <c r="E60" s="16">
        <f t="shared" si="3"/>
        <v>1400</v>
      </c>
      <c r="F60" s="11"/>
    </row>
    <row r="61" spans="1:6" s="17" customFormat="1" ht="35.25" customHeight="1">
      <c r="A61" s="12"/>
      <c r="B61" s="13" t="s">
        <v>61</v>
      </c>
      <c r="C61" s="14">
        <v>1085.93</v>
      </c>
      <c r="D61" s="15"/>
      <c r="E61" s="16">
        <f t="shared" si="3"/>
        <v>1085.93</v>
      </c>
      <c r="F61" s="11"/>
    </row>
    <row r="62" spans="1:6" s="17" customFormat="1" ht="75" customHeight="1">
      <c r="A62" s="12" t="s">
        <v>38</v>
      </c>
      <c r="B62" s="41" t="s">
        <v>62</v>
      </c>
      <c r="C62" s="14"/>
      <c r="D62" s="16">
        <v>6300</v>
      </c>
      <c r="E62" s="16">
        <f t="shared" si="3"/>
        <v>6300</v>
      </c>
      <c r="F62" s="11"/>
    </row>
    <row r="63" spans="1:6" s="17" customFormat="1" ht="75" customHeight="1">
      <c r="A63" s="12" t="s">
        <v>38</v>
      </c>
      <c r="B63" s="41" t="s">
        <v>63</v>
      </c>
      <c r="C63" s="14"/>
      <c r="D63" s="16">
        <v>2600</v>
      </c>
      <c r="E63" s="16">
        <f t="shared" si="3"/>
        <v>2600</v>
      </c>
      <c r="F63" s="11"/>
    </row>
    <row r="64" spans="1:6" s="17" customFormat="1" ht="86.45" customHeight="1">
      <c r="A64" s="12" t="s">
        <v>38</v>
      </c>
      <c r="B64" s="41" t="s">
        <v>64</v>
      </c>
      <c r="C64" s="14"/>
      <c r="D64" s="16">
        <v>6500</v>
      </c>
      <c r="E64" s="16">
        <f t="shared" si="3"/>
        <v>6500</v>
      </c>
      <c r="F64" s="11"/>
    </row>
    <row r="65" spans="1:6" s="17" customFormat="1" ht="29.25" customHeight="1">
      <c r="A65" s="12"/>
      <c r="B65" s="13" t="s">
        <v>65</v>
      </c>
      <c r="C65" s="14">
        <v>270</v>
      </c>
      <c r="D65" s="15"/>
      <c r="E65" s="16">
        <f t="shared" si="3"/>
        <v>270</v>
      </c>
      <c r="F65" s="11"/>
    </row>
    <row r="66" spans="1:6" s="17" customFormat="1" ht="30.75" customHeight="1">
      <c r="A66" s="12"/>
      <c r="B66" s="13" t="s">
        <v>66</v>
      </c>
      <c r="C66" s="14">
        <v>60</v>
      </c>
      <c r="D66" s="15"/>
      <c r="E66" s="16">
        <f t="shared" si="3"/>
        <v>60</v>
      </c>
      <c r="F66" s="11"/>
    </row>
    <row r="67" spans="1:6" s="17" customFormat="1" ht="27.95" customHeight="1">
      <c r="A67" s="12"/>
      <c r="B67" s="13" t="s">
        <v>67</v>
      </c>
      <c r="C67" s="14">
        <v>140</v>
      </c>
      <c r="D67" s="15"/>
      <c r="E67" s="16">
        <f t="shared" si="3"/>
        <v>140</v>
      </c>
      <c r="F67" s="11"/>
    </row>
    <row r="68" spans="1:6" s="17" customFormat="1" ht="17.25" customHeight="1">
      <c r="A68" s="12"/>
      <c r="B68" s="13" t="s">
        <v>68</v>
      </c>
      <c r="C68" s="14">
        <v>150</v>
      </c>
      <c r="D68" s="15"/>
      <c r="E68" s="16">
        <f t="shared" si="3"/>
        <v>150</v>
      </c>
      <c r="F68" s="11"/>
    </row>
    <row r="69" spans="1:6" s="21" customFormat="1" ht="17.25" customHeight="1">
      <c r="A69" s="25"/>
      <c r="B69" s="13" t="s">
        <v>69</v>
      </c>
      <c r="C69" s="14">
        <v>200</v>
      </c>
      <c r="D69" s="15"/>
      <c r="E69" s="16">
        <f t="shared" si="3"/>
        <v>200</v>
      </c>
      <c r="F69" s="11"/>
    </row>
    <row r="70" spans="1:6" s="17" customFormat="1" ht="21.4" customHeight="1">
      <c r="A70" s="12"/>
      <c r="B70" s="42" t="s">
        <v>70</v>
      </c>
      <c r="C70" s="30"/>
      <c r="D70" s="15"/>
      <c r="E70" s="16">
        <f t="shared" si="3"/>
        <v>0</v>
      </c>
      <c r="F70" s="11"/>
    </row>
    <row r="71" spans="1:6" s="17" customFormat="1" ht="31.5" customHeight="1">
      <c r="A71" s="12"/>
      <c r="B71" s="9" t="s">
        <v>9</v>
      </c>
      <c r="C71" s="30">
        <f>C72+C73+C74+C75</f>
        <v>47.4</v>
      </c>
      <c r="D71" s="30">
        <f>D72+D73+D74+D75</f>
        <v>0</v>
      </c>
      <c r="E71" s="10">
        <f t="shared" si="3"/>
        <v>47.4</v>
      </c>
      <c r="F71" s="11"/>
    </row>
    <row r="72" spans="1:6" s="17" customFormat="1" ht="23.85" customHeight="1">
      <c r="A72" s="12"/>
      <c r="B72" s="13" t="s">
        <v>71</v>
      </c>
      <c r="C72" s="14">
        <v>15</v>
      </c>
      <c r="D72" s="16"/>
      <c r="E72" s="16">
        <f t="shared" si="3"/>
        <v>15</v>
      </c>
      <c r="F72" s="11"/>
    </row>
    <row r="73" spans="1:6" s="17" customFormat="1" ht="17.25" customHeight="1">
      <c r="A73" s="12"/>
      <c r="B73" s="18" t="s">
        <v>72</v>
      </c>
      <c r="C73" s="14">
        <v>7.2</v>
      </c>
      <c r="D73" s="16"/>
      <c r="E73" s="16">
        <f t="shared" si="3"/>
        <v>7.2</v>
      </c>
      <c r="F73" s="11"/>
    </row>
    <row r="74" spans="1:6" s="17" customFormat="1" ht="16.5" customHeight="1">
      <c r="A74" s="12"/>
      <c r="B74" s="18" t="s">
        <v>73</v>
      </c>
      <c r="C74" s="14">
        <v>8</v>
      </c>
      <c r="D74" s="15"/>
      <c r="E74" s="16">
        <f t="shared" si="3"/>
        <v>8</v>
      </c>
      <c r="F74" s="11"/>
    </row>
    <row r="75" spans="1:6" s="17" customFormat="1" ht="23.85" customHeight="1">
      <c r="A75" s="12"/>
      <c r="B75" s="18" t="s">
        <v>74</v>
      </c>
      <c r="C75" s="14">
        <v>17.2</v>
      </c>
      <c r="D75" s="15"/>
      <c r="E75" s="16">
        <f t="shared" si="3"/>
        <v>17.2</v>
      </c>
      <c r="F75" s="11"/>
    </row>
    <row r="76" spans="1:6" s="21" customFormat="1" ht="23.85" customHeight="1">
      <c r="A76" s="8"/>
      <c r="B76" s="19" t="s">
        <v>18</v>
      </c>
      <c r="C76" s="30">
        <f>C77+C78+C79+C80+C81</f>
        <v>1545</v>
      </c>
      <c r="D76" s="30">
        <f>D77+D78+D79+D80+D81</f>
        <v>0</v>
      </c>
      <c r="E76" s="10">
        <f t="shared" si="3"/>
        <v>1545</v>
      </c>
      <c r="F76" s="11"/>
    </row>
    <row r="77" spans="1:6" s="17" customFormat="1" ht="20.65" customHeight="1">
      <c r="A77" s="12"/>
      <c r="B77" s="13" t="s">
        <v>75</v>
      </c>
      <c r="C77" s="14">
        <v>300</v>
      </c>
      <c r="D77" s="15"/>
      <c r="E77" s="16">
        <f t="shared" si="3"/>
        <v>300</v>
      </c>
      <c r="F77" s="11"/>
    </row>
    <row r="78" spans="1:6" s="17" customFormat="1" ht="20.65" customHeight="1">
      <c r="A78" s="12"/>
      <c r="B78" s="13" t="s">
        <v>76</v>
      </c>
      <c r="C78" s="14">
        <v>150</v>
      </c>
      <c r="D78" s="15"/>
      <c r="E78" s="16">
        <f t="shared" si="3"/>
        <v>150</v>
      </c>
      <c r="F78" s="11"/>
    </row>
    <row r="79" spans="1:6" s="17" customFormat="1" ht="17.850000000000001" customHeight="1">
      <c r="A79" s="25"/>
      <c r="B79" s="13" t="s">
        <v>77</v>
      </c>
      <c r="C79" s="14">
        <v>80</v>
      </c>
      <c r="D79" s="15"/>
      <c r="E79" s="16">
        <f t="shared" si="3"/>
        <v>80</v>
      </c>
      <c r="F79" s="11"/>
    </row>
    <row r="80" spans="1:6" s="17" customFormat="1" ht="17.850000000000001" customHeight="1">
      <c r="A80" s="25"/>
      <c r="B80" s="13" t="s">
        <v>78</v>
      </c>
      <c r="C80" s="14">
        <v>1000</v>
      </c>
      <c r="D80" s="15"/>
      <c r="E80" s="16">
        <f t="shared" si="3"/>
        <v>1000</v>
      </c>
      <c r="F80" s="11"/>
    </row>
    <row r="81" spans="1:6" s="17" customFormat="1" ht="17.850000000000001" customHeight="1">
      <c r="A81" s="25"/>
      <c r="B81" s="13" t="s">
        <v>68</v>
      </c>
      <c r="C81" s="14">
        <v>15</v>
      </c>
      <c r="D81" s="15"/>
      <c r="E81" s="16">
        <f t="shared" si="3"/>
        <v>15</v>
      </c>
      <c r="F81" s="11"/>
    </row>
    <row r="82" spans="1:6" s="17" customFormat="1" ht="17.850000000000001" customHeight="1">
      <c r="A82" s="25"/>
      <c r="B82" s="43" t="s">
        <v>79</v>
      </c>
      <c r="C82" s="14"/>
      <c r="D82" s="15"/>
      <c r="E82" s="16">
        <f t="shared" si="3"/>
        <v>0</v>
      </c>
      <c r="F82" s="11"/>
    </row>
    <row r="83" spans="1:6" s="21" customFormat="1" ht="32.1" customHeight="1">
      <c r="A83" s="8"/>
      <c r="B83" s="9" t="s">
        <v>9</v>
      </c>
      <c r="C83" s="30">
        <f>C84+C85+C86</f>
        <v>38.200000000000003</v>
      </c>
      <c r="D83" s="30">
        <f>D84+D85+D86</f>
        <v>0</v>
      </c>
      <c r="E83" s="10">
        <f t="shared" si="3"/>
        <v>38.200000000000003</v>
      </c>
      <c r="F83" s="11"/>
    </row>
    <row r="84" spans="1:6" s="17" customFormat="1" ht="17.850000000000001" customHeight="1">
      <c r="A84" s="25"/>
      <c r="B84" s="40" t="s">
        <v>80</v>
      </c>
      <c r="C84" s="14">
        <v>15</v>
      </c>
      <c r="D84" s="15"/>
      <c r="E84" s="16">
        <f t="shared" si="3"/>
        <v>15</v>
      </c>
      <c r="F84" s="11"/>
    </row>
    <row r="85" spans="1:6" s="17" customFormat="1" ht="17.850000000000001" customHeight="1">
      <c r="A85" s="25"/>
      <c r="B85" s="40" t="s">
        <v>81</v>
      </c>
      <c r="C85" s="14">
        <v>7.2</v>
      </c>
      <c r="D85" s="15"/>
      <c r="E85" s="16">
        <f t="shared" si="3"/>
        <v>7.2</v>
      </c>
      <c r="F85" s="11"/>
    </row>
    <row r="86" spans="1:6" s="17" customFormat="1" ht="17.850000000000001" customHeight="1">
      <c r="A86" s="25"/>
      <c r="B86" s="40" t="s">
        <v>82</v>
      </c>
      <c r="C86" s="14">
        <v>16</v>
      </c>
      <c r="D86" s="15"/>
      <c r="E86" s="16">
        <f t="shared" si="3"/>
        <v>16</v>
      </c>
      <c r="F86" s="11"/>
    </row>
    <row r="87" spans="1:6" s="17" customFormat="1" ht="17.850000000000001" customHeight="1">
      <c r="A87" s="25"/>
      <c r="B87" s="19" t="s">
        <v>18</v>
      </c>
      <c r="C87" s="14">
        <v>400</v>
      </c>
      <c r="D87" s="15"/>
      <c r="E87" s="16">
        <f t="shared" si="3"/>
        <v>400</v>
      </c>
      <c r="F87" s="11"/>
    </row>
    <row r="88" spans="1:6" s="17" customFormat="1" ht="44.45" customHeight="1">
      <c r="A88" s="12" t="s">
        <v>83</v>
      </c>
      <c r="B88" s="40" t="s">
        <v>84</v>
      </c>
      <c r="C88" s="14">
        <v>400</v>
      </c>
      <c r="D88" s="15"/>
      <c r="E88" s="16">
        <f t="shared" si="3"/>
        <v>400</v>
      </c>
      <c r="F88" s="11"/>
    </row>
    <row r="89" spans="1:6" s="28" customFormat="1" ht="19.350000000000001" customHeight="1">
      <c r="A89" s="74" t="s">
        <v>21</v>
      </c>
      <c r="B89" s="74"/>
      <c r="C89" s="26">
        <f>C87+C83+C76+C71+C57+C41+C34+C27+C22</f>
        <v>12219.663</v>
      </c>
      <c r="D89" s="26">
        <f>D87+D83+D76+D71+D57+D41+D34+D27+D22</f>
        <v>44600</v>
      </c>
      <c r="E89" s="27">
        <f t="shared" si="3"/>
        <v>56819.663</v>
      </c>
      <c r="F89" s="11"/>
    </row>
    <row r="90" spans="1:6" ht="17.850000000000001" customHeight="1">
      <c r="A90" s="79" t="s">
        <v>85</v>
      </c>
      <c r="B90" s="79"/>
      <c r="C90" s="79"/>
      <c r="D90" s="79"/>
      <c r="E90" s="79">
        <f t="shared" si="3"/>
        <v>0</v>
      </c>
      <c r="F90" s="11"/>
    </row>
    <row r="91" spans="1:6" s="11" customFormat="1" ht="20.25" customHeight="1">
      <c r="A91" s="75" t="s">
        <v>86</v>
      </c>
      <c r="B91" s="75"/>
      <c r="C91" s="75"/>
      <c r="D91" s="75"/>
      <c r="E91" s="75">
        <f t="shared" si="3"/>
        <v>0</v>
      </c>
    </row>
    <row r="92" spans="1:6" s="11" customFormat="1" ht="30.4" customHeight="1">
      <c r="A92" s="29"/>
      <c r="B92" s="9" t="s">
        <v>9</v>
      </c>
      <c r="C92" s="10">
        <f>C93+C94</f>
        <v>21.6</v>
      </c>
      <c r="D92" s="10">
        <f>D93+D94</f>
        <v>0</v>
      </c>
      <c r="E92" s="10">
        <f t="shared" si="3"/>
        <v>21.6</v>
      </c>
    </row>
    <row r="93" spans="1:6" s="11" customFormat="1" ht="20.25" customHeight="1">
      <c r="A93" s="29"/>
      <c r="B93" s="40" t="s">
        <v>80</v>
      </c>
      <c r="C93" s="14">
        <v>14</v>
      </c>
      <c r="D93" s="15"/>
      <c r="E93" s="16">
        <f t="shared" si="3"/>
        <v>14</v>
      </c>
    </row>
    <row r="94" spans="1:6" s="11" customFormat="1" ht="20.25" customHeight="1">
      <c r="A94" s="29"/>
      <c r="B94" s="18" t="s">
        <v>72</v>
      </c>
      <c r="C94" s="14">
        <v>7.6</v>
      </c>
      <c r="D94" s="15"/>
      <c r="E94" s="16">
        <f t="shared" si="3"/>
        <v>7.6</v>
      </c>
    </row>
    <row r="95" spans="1:6" s="11" customFormat="1" ht="20.25" customHeight="1">
      <c r="A95" s="44"/>
      <c r="B95" s="19" t="s">
        <v>18</v>
      </c>
      <c r="C95" s="20">
        <f>C96</f>
        <v>8000</v>
      </c>
      <c r="D95" s="20">
        <f>D96</f>
        <v>0</v>
      </c>
      <c r="E95" s="27">
        <f t="shared" si="3"/>
        <v>8000</v>
      </c>
    </row>
    <row r="96" spans="1:6" s="11" customFormat="1" ht="20.25" customHeight="1">
      <c r="A96" s="45" t="s">
        <v>87</v>
      </c>
      <c r="B96" s="46" t="s">
        <v>88</v>
      </c>
      <c r="C96" s="14">
        <v>8000</v>
      </c>
      <c r="D96" s="20"/>
      <c r="E96" s="27">
        <f t="shared" si="3"/>
        <v>8000</v>
      </c>
    </row>
    <row r="97" spans="1:6" ht="32.85" customHeight="1">
      <c r="A97" s="76" t="s">
        <v>89</v>
      </c>
      <c r="B97" s="76"/>
      <c r="C97" s="27"/>
      <c r="D97" s="15"/>
      <c r="E97" s="27">
        <f t="shared" si="3"/>
        <v>0</v>
      </c>
      <c r="F97" s="11"/>
    </row>
    <row r="98" spans="1:6" ht="34.700000000000003" customHeight="1">
      <c r="A98" s="47"/>
      <c r="B98" s="9" t="s">
        <v>9</v>
      </c>
      <c r="C98" s="27">
        <f>C99+C100</f>
        <v>263.60000000000002</v>
      </c>
      <c r="D98" s="27">
        <f>D99+D100</f>
        <v>0</v>
      </c>
      <c r="E98" s="27">
        <f t="shared" si="3"/>
        <v>263.60000000000002</v>
      </c>
      <c r="F98" s="11"/>
    </row>
    <row r="99" spans="1:6" ht="45.4" customHeight="1">
      <c r="A99" s="48" t="s">
        <v>90</v>
      </c>
      <c r="B99" s="13" t="s">
        <v>91</v>
      </c>
      <c r="C99" s="14">
        <v>93.2</v>
      </c>
      <c r="D99" s="15"/>
      <c r="E99" s="27">
        <f t="shared" si="3"/>
        <v>93.2</v>
      </c>
      <c r="F99" s="11"/>
    </row>
    <row r="100" spans="1:6" ht="44.45" customHeight="1">
      <c r="A100" s="48" t="s">
        <v>92</v>
      </c>
      <c r="B100" s="13" t="s">
        <v>93</v>
      </c>
      <c r="C100" s="14">
        <v>170.4</v>
      </c>
      <c r="D100" s="15"/>
      <c r="E100" s="27">
        <f t="shared" si="3"/>
        <v>170.4</v>
      </c>
      <c r="F100" s="11"/>
    </row>
    <row r="101" spans="1:6" s="21" customFormat="1">
      <c r="A101" s="8"/>
      <c r="B101" s="19" t="s">
        <v>18</v>
      </c>
      <c r="C101" s="20">
        <f>C102</f>
        <v>1000</v>
      </c>
      <c r="D101" s="20">
        <f>D102</f>
        <v>0</v>
      </c>
      <c r="E101" s="27">
        <f t="shared" si="3"/>
        <v>1000</v>
      </c>
      <c r="F101" s="11"/>
    </row>
    <row r="102" spans="1:6" ht="61.9" customHeight="1">
      <c r="A102" s="45" t="s">
        <v>87</v>
      </c>
      <c r="B102" s="13" t="s">
        <v>94</v>
      </c>
      <c r="C102" s="14">
        <v>1000</v>
      </c>
      <c r="D102" s="15"/>
      <c r="E102" s="27">
        <f t="shared" si="3"/>
        <v>1000</v>
      </c>
      <c r="F102" s="11"/>
    </row>
    <row r="103" spans="1:6" ht="21.6" customHeight="1">
      <c r="A103" s="75" t="s">
        <v>95</v>
      </c>
      <c r="B103" s="75"/>
      <c r="C103" s="75"/>
      <c r="D103" s="75"/>
      <c r="E103" s="27">
        <f t="shared" si="3"/>
        <v>0</v>
      </c>
      <c r="F103" s="11"/>
    </row>
    <row r="104" spans="1:6" s="21" customFormat="1" ht="21.2" customHeight="1">
      <c r="A104" s="8"/>
      <c r="B104" s="19" t="s">
        <v>18</v>
      </c>
      <c r="C104" s="20">
        <f>C105+C107+C106</f>
        <v>1000</v>
      </c>
      <c r="D104" s="20">
        <f>D105+D107+D106</f>
        <v>7300</v>
      </c>
      <c r="E104" s="27">
        <f t="shared" si="3"/>
        <v>8300</v>
      </c>
      <c r="F104" s="11"/>
    </row>
    <row r="105" spans="1:6" ht="62.65" customHeight="1">
      <c r="A105" s="45" t="s">
        <v>87</v>
      </c>
      <c r="B105" s="13" t="s">
        <v>96</v>
      </c>
      <c r="C105" s="14">
        <v>1000</v>
      </c>
      <c r="D105" s="16"/>
      <c r="E105" s="27">
        <f t="shared" si="3"/>
        <v>1000</v>
      </c>
      <c r="F105" s="11"/>
    </row>
    <row r="106" spans="1:6" ht="63.4" customHeight="1">
      <c r="A106" s="45" t="s">
        <v>97</v>
      </c>
      <c r="B106" s="35" t="s">
        <v>98</v>
      </c>
      <c r="C106" s="14"/>
      <c r="D106" s="16">
        <v>3400</v>
      </c>
      <c r="E106" s="27">
        <f t="shared" si="3"/>
        <v>3400</v>
      </c>
      <c r="F106" s="11"/>
    </row>
    <row r="107" spans="1:6" ht="63.4" customHeight="1">
      <c r="A107" s="45" t="s">
        <v>97</v>
      </c>
      <c r="B107" s="35" t="s">
        <v>99</v>
      </c>
      <c r="C107" s="14"/>
      <c r="D107" s="16">
        <v>3900</v>
      </c>
      <c r="E107" s="27">
        <f t="shared" si="3"/>
        <v>3900</v>
      </c>
      <c r="F107" s="11"/>
    </row>
    <row r="108" spans="1:6" ht="19.7" customHeight="1">
      <c r="A108" s="77" t="s">
        <v>100</v>
      </c>
      <c r="B108" s="77"/>
      <c r="C108" s="77"/>
      <c r="D108" s="77"/>
      <c r="E108" s="77">
        <f t="shared" si="3"/>
        <v>0</v>
      </c>
      <c r="F108" s="11"/>
    </row>
    <row r="109" spans="1:6" ht="17.25" customHeight="1">
      <c r="A109" s="49"/>
      <c r="B109" s="19" t="s">
        <v>18</v>
      </c>
      <c r="C109" s="20">
        <f>C110</f>
        <v>200</v>
      </c>
      <c r="D109" s="20">
        <f>D110</f>
        <v>0</v>
      </c>
      <c r="E109" s="27">
        <f t="shared" si="3"/>
        <v>200</v>
      </c>
      <c r="F109" s="11"/>
    </row>
    <row r="110" spans="1:6" ht="19.7" customHeight="1">
      <c r="A110" s="45" t="s">
        <v>87</v>
      </c>
      <c r="B110" s="22" t="s">
        <v>101</v>
      </c>
      <c r="C110" s="14">
        <v>200</v>
      </c>
      <c r="D110" s="16"/>
      <c r="E110" s="27">
        <f t="shared" si="3"/>
        <v>200</v>
      </c>
      <c r="F110" s="11"/>
    </row>
    <row r="111" spans="1:6" s="28" customFormat="1" ht="19.350000000000001" customHeight="1">
      <c r="A111" s="78" t="s">
        <v>21</v>
      </c>
      <c r="B111" s="78" t="e">
        <f>#REF!+B104+#REF!+#REF!+B101+#REF!+B101+#REF!+#REF!+#REF!+#REF!+#REF!</f>
        <v>#REF!</v>
      </c>
      <c r="C111" s="26">
        <f>C109+C104+C101+C98+C95+C92</f>
        <v>10485.200000000001</v>
      </c>
      <c r="D111" s="26">
        <f>D109+D104+D101+D98+D95+D92</f>
        <v>7300</v>
      </c>
      <c r="E111" s="27">
        <f t="shared" si="3"/>
        <v>17785.2</v>
      </c>
      <c r="F111" s="11"/>
    </row>
    <row r="112" spans="1:6" ht="17.850000000000001" customHeight="1">
      <c r="A112" s="79" t="s">
        <v>102</v>
      </c>
      <c r="B112" s="79"/>
      <c r="C112" s="79"/>
      <c r="D112" s="79"/>
      <c r="E112" s="79">
        <f t="shared" si="3"/>
        <v>0</v>
      </c>
      <c r="F112" s="11"/>
    </row>
    <row r="113" spans="1:227" s="21" customFormat="1" ht="30" customHeight="1">
      <c r="A113" s="44"/>
      <c r="B113" s="9" t="s">
        <v>9</v>
      </c>
      <c r="C113" s="20">
        <f>C114+C115+C116+C117</f>
        <v>234</v>
      </c>
      <c r="D113" s="20">
        <f>D114+D115+D116+D117</f>
        <v>0</v>
      </c>
      <c r="E113" s="27">
        <f t="shared" si="3"/>
        <v>234</v>
      </c>
      <c r="F113" s="11"/>
    </row>
    <row r="114" spans="1:227" ht="31.5">
      <c r="A114" s="12"/>
      <c r="B114" s="18" t="s">
        <v>103</v>
      </c>
      <c r="C114" s="14">
        <v>161.5</v>
      </c>
      <c r="D114" s="15"/>
      <c r="E114" s="27">
        <f t="shared" si="3"/>
        <v>161.5</v>
      </c>
      <c r="F114" s="11"/>
    </row>
    <row r="115" spans="1:227" ht="46.9" customHeight="1">
      <c r="A115" s="12" t="s">
        <v>104</v>
      </c>
      <c r="B115" s="18" t="s">
        <v>105</v>
      </c>
      <c r="C115" s="14">
        <v>15</v>
      </c>
      <c r="D115" s="15"/>
      <c r="E115" s="27">
        <f t="shared" si="3"/>
        <v>15</v>
      </c>
      <c r="F115" s="11"/>
    </row>
    <row r="116" spans="1:227" ht="31.5">
      <c r="A116" s="12"/>
      <c r="B116" s="18" t="s">
        <v>106</v>
      </c>
      <c r="C116" s="14">
        <v>15</v>
      </c>
      <c r="D116" s="15"/>
      <c r="E116" s="27">
        <f t="shared" si="3"/>
        <v>15</v>
      </c>
      <c r="F116" s="11"/>
    </row>
    <row r="117" spans="1:227">
      <c r="A117" s="12"/>
      <c r="B117" s="50" t="s">
        <v>107</v>
      </c>
      <c r="C117" s="14">
        <v>42.5</v>
      </c>
      <c r="D117" s="15"/>
      <c r="E117" s="27">
        <f t="shared" si="3"/>
        <v>42.5</v>
      </c>
      <c r="F117" s="11"/>
    </row>
    <row r="118" spans="1:227">
      <c r="A118" s="12"/>
      <c r="B118" s="19" t="s">
        <v>18</v>
      </c>
      <c r="C118" s="30">
        <f>C119+C120+C121</f>
        <v>657</v>
      </c>
      <c r="D118" s="30">
        <f>D119+D120+D121</f>
        <v>0</v>
      </c>
      <c r="E118" s="27">
        <f t="shared" si="3"/>
        <v>657</v>
      </c>
      <c r="F118" s="11"/>
    </row>
    <row r="119" spans="1:227" ht="33" customHeight="1">
      <c r="A119" s="12"/>
      <c r="B119" s="18" t="s">
        <v>108</v>
      </c>
      <c r="C119" s="14">
        <v>57</v>
      </c>
      <c r="D119" s="15"/>
      <c r="E119" s="27">
        <f t="shared" si="3"/>
        <v>57</v>
      </c>
      <c r="F119" s="11"/>
    </row>
    <row r="120" spans="1:227" ht="55.15" customHeight="1">
      <c r="A120" s="12"/>
      <c r="B120" s="51" t="s">
        <v>109</v>
      </c>
      <c r="C120" s="14">
        <v>100</v>
      </c>
      <c r="D120" s="15"/>
      <c r="E120" s="27">
        <f t="shared" si="3"/>
        <v>100</v>
      </c>
      <c r="F120" s="11"/>
    </row>
    <row r="121" spans="1:227" s="52" customFormat="1" ht="35.25" customHeight="1">
      <c r="A121" s="12"/>
      <c r="B121" s="18" t="s">
        <v>110</v>
      </c>
      <c r="C121" s="14">
        <v>500</v>
      </c>
      <c r="D121" s="15"/>
      <c r="E121" s="27">
        <f t="shared" si="3"/>
        <v>500</v>
      </c>
      <c r="F121" s="11"/>
    </row>
    <row r="122" spans="1:227" s="28" customFormat="1" ht="19.350000000000001" customHeight="1">
      <c r="A122" s="74" t="s">
        <v>21</v>
      </c>
      <c r="B122" s="74"/>
      <c r="C122" s="26">
        <f>C118+C113</f>
        <v>891</v>
      </c>
      <c r="D122" s="26">
        <f>D118+D113</f>
        <v>0</v>
      </c>
      <c r="E122" s="27">
        <f t="shared" si="3"/>
        <v>891</v>
      </c>
      <c r="F122" s="11"/>
    </row>
    <row r="123" spans="1:227" ht="19.5" customHeight="1">
      <c r="A123" s="73" t="s">
        <v>111</v>
      </c>
      <c r="B123" s="73"/>
      <c r="C123" s="73"/>
      <c r="D123" s="73"/>
      <c r="E123" s="73">
        <f t="shared" si="3"/>
        <v>0</v>
      </c>
      <c r="F123" s="11"/>
    </row>
    <row r="124" spans="1:227" s="21" customFormat="1" ht="31.5">
      <c r="A124" s="8"/>
      <c r="B124" s="9" t="s">
        <v>9</v>
      </c>
      <c r="C124" s="20">
        <f>C125</f>
        <v>26</v>
      </c>
      <c r="D124" s="20">
        <f>D125</f>
        <v>0</v>
      </c>
      <c r="E124" s="27">
        <f t="shared" si="3"/>
        <v>26</v>
      </c>
      <c r="F124" s="11"/>
      <c r="HO124" s="53"/>
      <c r="HP124" s="53"/>
      <c r="HQ124" s="53"/>
      <c r="HR124" s="53"/>
      <c r="HS124" s="53"/>
    </row>
    <row r="125" spans="1:227">
      <c r="A125" s="12"/>
      <c r="B125" s="50" t="s">
        <v>112</v>
      </c>
      <c r="C125" s="14">
        <v>26</v>
      </c>
      <c r="D125" s="15"/>
      <c r="E125" s="27">
        <f t="shared" si="3"/>
        <v>26</v>
      </c>
      <c r="F125" s="11"/>
    </row>
    <row r="126" spans="1:227" s="28" customFormat="1" ht="19.350000000000001" customHeight="1">
      <c r="A126" s="74" t="s">
        <v>21</v>
      </c>
      <c r="B126" s="74"/>
      <c r="C126" s="26">
        <f>C124</f>
        <v>26</v>
      </c>
      <c r="D126" s="26">
        <f>D124</f>
        <v>0</v>
      </c>
      <c r="E126" s="27">
        <f t="shared" si="3"/>
        <v>26</v>
      </c>
      <c r="F126" s="11"/>
    </row>
    <row r="127" spans="1:227" s="2" customFormat="1" ht="18.600000000000001" customHeight="1">
      <c r="A127" s="73" t="s">
        <v>113</v>
      </c>
      <c r="B127" s="73"/>
      <c r="C127" s="73"/>
      <c r="D127" s="73"/>
      <c r="E127" s="73">
        <f t="shared" si="3"/>
        <v>0</v>
      </c>
      <c r="F127" s="11"/>
    </row>
    <row r="128" spans="1:227" s="11" customFormat="1" ht="33" customHeight="1">
      <c r="A128" s="8"/>
      <c r="B128" s="9" t="s">
        <v>9</v>
      </c>
      <c r="C128" s="10">
        <f>C129+C130</f>
        <v>60</v>
      </c>
      <c r="D128" s="10">
        <f>D129+D130</f>
        <v>0</v>
      </c>
      <c r="E128" s="27">
        <f t="shared" si="3"/>
        <v>60</v>
      </c>
    </row>
    <row r="129" spans="1:6" ht="29.65" customHeight="1">
      <c r="A129" s="25"/>
      <c r="B129" s="18" t="s">
        <v>114</v>
      </c>
      <c r="C129" s="14">
        <v>10</v>
      </c>
      <c r="D129" s="15"/>
      <c r="E129" s="27">
        <f t="shared" si="3"/>
        <v>10</v>
      </c>
      <c r="F129" s="11"/>
    </row>
    <row r="130" spans="1:6" ht="17.850000000000001" customHeight="1">
      <c r="A130" s="25"/>
      <c r="B130" s="18" t="s">
        <v>115</v>
      </c>
      <c r="C130" s="14">
        <v>50</v>
      </c>
      <c r="D130" s="15"/>
      <c r="E130" s="27">
        <f t="shared" si="3"/>
        <v>50</v>
      </c>
      <c r="F130" s="11"/>
    </row>
    <row r="131" spans="1:6" s="21" customFormat="1" ht="31.5">
      <c r="A131" s="8"/>
      <c r="B131" s="29" t="s">
        <v>116</v>
      </c>
      <c r="C131" s="30"/>
      <c r="D131" s="20"/>
      <c r="E131" s="27">
        <f t="shared" si="3"/>
        <v>0</v>
      </c>
      <c r="F131" s="11"/>
    </row>
    <row r="132" spans="1:6" s="21" customFormat="1" ht="31.5">
      <c r="A132" s="8"/>
      <c r="B132" s="9" t="s">
        <v>9</v>
      </c>
      <c r="C132" s="30">
        <f>C133+C134+C135+C136+C137+C138+C139+C140</f>
        <v>186.6</v>
      </c>
      <c r="D132" s="30">
        <f>D133+D134+D135+D136+D137+D138+D139+D140</f>
        <v>0</v>
      </c>
      <c r="E132" s="27">
        <f t="shared" si="3"/>
        <v>186.6</v>
      </c>
      <c r="F132" s="11"/>
    </row>
    <row r="133" spans="1:6" s="21" customFormat="1">
      <c r="A133" s="8"/>
      <c r="B133" s="18" t="s">
        <v>25</v>
      </c>
      <c r="C133" s="14">
        <v>10.6</v>
      </c>
      <c r="D133" s="20"/>
      <c r="E133" s="27">
        <f t="shared" si="3"/>
        <v>10.6</v>
      </c>
      <c r="F133" s="11"/>
    </row>
    <row r="134" spans="1:6" s="21" customFormat="1">
      <c r="A134" s="8"/>
      <c r="B134" s="18" t="s">
        <v>117</v>
      </c>
      <c r="C134" s="14">
        <v>10</v>
      </c>
      <c r="D134" s="20"/>
      <c r="E134" s="27">
        <f t="shared" si="3"/>
        <v>10</v>
      </c>
      <c r="F134" s="11"/>
    </row>
    <row r="135" spans="1:6" s="21" customFormat="1">
      <c r="A135" s="12" t="s">
        <v>42</v>
      </c>
      <c r="B135" s="18" t="s">
        <v>118</v>
      </c>
      <c r="C135" s="14">
        <v>35</v>
      </c>
      <c r="D135" s="20"/>
      <c r="E135" s="27">
        <f t="shared" si="3"/>
        <v>35</v>
      </c>
      <c r="F135" s="11"/>
    </row>
    <row r="136" spans="1:6" s="21" customFormat="1">
      <c r="A136" s="12"/>
      <c r="B136" s="18" t="s">
        <v>119</v>
      </c>
      <c r="C136" s="14">
        <v>30</v>
      </c>
      <c r="D136" s="20"/>
      <c r="E136" s="27">
        <f t="shared" si="3"/>
        <v>30</v>
      </c>
      <c r="F136" s="11"/>
    </row>
    <row r="137" spans="1:6" s="21" customFormat="1">
      <c r="A137" s="12" t="s">
        <v>42</v>
      </c>
      <c r="B137" s="18" t="s">
        <v>120</v>
      </c>
      <c r="C137" s="14">
        <v>30.5</v>
      </c>
      <c r="D137" s="20"/>
      <c r="E137" s="27">
        <f t="shared" si="3"/>
        <v>30.5</v>
      </c>
      <c r="F137" s="11"/>
    </row>
    <row r="138" spans="1:6" s="21" customFormat="1">
      <c r="A138" s="12"/>
      <c r="B138" s="18" t="s">
        <v>121</v>
      </c>
      <c r="C138" s="14">
        <v>10</v>
      </c>
      <c r="D138" s="20"/>
      <c r="E138" s="27">
        <f t="shared" si="3"/>
        <v>10</v>
      </c>
      <c r="F138" s="11"/>
    </row>
    <row r="139" spans="1:6" s="21" customFormat="1">
      <c r="A139" s="8"/>
      <c r="B139" s="18" t="s">
        <v>80</v>
      </c>
      <c r="C139" s="14">
        <v>20.5</v>
      </c>
      <c r="D139" s="20"/>
      <c r="E139" s="27">
        <f t="shared" si="3"/>
        <v>20.5</v>
      </c>
      <c r="F139" s="11"/>
    </row>
    <row r="140" spans="1:6" s="21" customFormat="1" ht="17.25" customHeight="1">
      <c r="A140" s="8"/>
      <c r="B140" s="18" t="s">
        <v>122</v>
      </c>
      <c r="C140" s="14">
        <v>40</v>
      </c>
      <c r="D140" s="20"/>
      <c r="E140" s="27">
        <f t="shared" si="3"/>
        <v>40</v>
      </c>
      <c r="F140" s="11"/>
    </row>
    <row r="141" spans="1:6" s="21" customFormat="1" ht="21.4" customHeight="1">
      <c r="A141" s="8"/>
      <c r="B141" s="19" t="s">
        <v>18</v>
      </c>
      <c r="C141" s="30">
        <f>C142</f>
        <v>300</v>
      </c>
      <c r="D141" s="30">
        <f>D142</f>
        <v>0</v>
      </c>
      <c r="E141" s="27">
        <f t="shared" si="3"/>
        <v>300</v>
      </c>
      <c r="F141" s="11"/>
    </row>
    <row r="142" spans="1:6" s="21" customFormat="1" ht="31.5">
      <c r="A142" s="12" t="s">
        <v>42</v>
      </c>
      <c r="B142" s="18" t="s">
        <v>123</v>
      </c>
      <c r="C142" s="14">
        <v>300</v>
      </c>
      <c r="D142" s="20"/>
      <c r="E142" s="27">
        <f t="shared" si="3"/>
        <v>300</v>
      </c>
      <c r="F142" s="11"/>
    </row>
    <row r="143" spans="1:6" s="28" customFormat="1" ht="29.65" customHeight="1">
      <c r="A143" s="25"/>
      <c r="B143" s="29" t="s">
        <v>124</v>
      </c>
      <c r="C143" s="14"/>
      <c r="D143" s="27"/>
      <c r="E143" s="27">
        <f t="shared" si="3"/>
        <v>0</v>
      </c>
      <c r="F143" s="11"/>
    </row>
    <row r="144" spans="1:6" s="28" customFormat="1" ht="31.35" customHeight="1">
      <c r="A144" s="25"/>
      <c r="B144" s="9" t="s">
        <v>9</v>
      </c>
      <c r="C144" s="30">
        <f>C145+C146+C147+C148+C149+C150</f>
        <v>113.4</v>
      </c>
      <c r="D144" s="30">
        <f>D145+D146+D147+D148+D149+D150</f>
        <v>0</v>
      </c>
      <c r="E144" s="27">
        <f t="shared" si="3"/>
        <v>113.4</v>
      </c>
      <c r="F144" s="11"/>
    </row>
    <row r="145" spans="1:227" s="28" customFormat="1" ht="17.850000000000001" customHeight="1">
      <c r="A145" s="25"/>
      <c r="B145" s="18" t="s">
        <v>125</v>
      </c>
      <c r="C145" s="14">
        <v>20.5</v>
      </c>
      <c r="D145" s="27"/>
      <c r="E145" s="27">
        <f t="shared" si="3"/>
        <v>20.5</v>
      </c>
      <c r="F145" s="11"/>
    </row>
    <row r="146" spans="1:227" s="28" customFormat="1" ht="42.95" customHeight="1">
      <c r="A146" s="25"/>
      <c r="B146" s="18" t="s">
        <v>126</v>
      </c>
      <c r="C146" s="14">
        <v>11.3</v>
      </c>
      <c r="D146" s="27"/>
      <c r="E146" s="27">
        <f t="shared" si="3"/>
        <v>11.3</v>
      </c>
      <c r="F146" s="11"/>
    </row>
    <row r="147" spans="1:227" s="28" customFormat="1" ht="17.850000000000001" customHeight="1">
      <c r="A147" s="25"/>
      <c r="B147" s="18" t="s">
        <v>127</v>
      </c>
      <c r="C147" s="14">
        <v>15</v>
      </c>
      <c r="D147" s="27"/>
      <c r="E147" s="27">
        <f t="shared" si="3"/>
        <v>15</v>
      </c>
      <c r="F147" s="11"/>
    </row>
    <row r="148" spans="1:227" s="28" customFormat="1" ht="17.850000000000001" customHeight="1">
      <c r="A148" s="25"/>
      <c r="B148" s="18" t="s">
        <v>128</v>
      </c>
      <c r="C148" s="14">
        <v>15.6</v>
      </c>
      <c r="D148" s="27"/>
      <c r="E148" s="27">
        <f t="shared" si="3"/>
        <v>15.6</v>
      </c>
      <c r="F148" s="11"/>
    </row>
    <row r="149" spans="1:227" s="28" customFormat="1" ht="17.850000000000001" customHeight="1">
      <c r="A149" s="12" t="s">
        <v>42</v>
      </c>
      <c r="B149" s="18" t="s">
        <v>129</v>
      </c>
      <c r="C149" s="14">
        <v>36</v>
      </c>
      <c r="D149" s="27"/>
      <c r="E149" s="27">
        <f t="shared" si="3"/>
        <v>36</v>
      </c>
      <c r="F149" s="11"/>
    </row>
    <row r="150" spans="1:227" s="28" customFormat="1" ht="17.850000000000001" customHeight="1">
      <c r="A150" s="12" t="s">
        <v>42</v>
      </c>
      <c r="B150" s="18" t="s">
        <v>130</v>
      </c>
      <c r="C150" s="14">
        <v>15</v>
      </c>
      <c r="D150" s="27"/>
      <c r="E150" s="27">
        <f t="shared" si="3"/>
        <v>15</v>
      </c>
      <c r="F150" s="11"/>
    </row>
    <row r="151" spans="1:227" s="28" customFormat="1" ht="17.850000000000001" customHeight="1">
      <c r="A151" s="25"/>
      <c r="B151" s="47" t="s">
        <v>131</v>
      </c>
      <c r="C151" s="14"/>
      <c r="D151" s="27"/>
      <c r="E151" s="27">
        <f t="shared" si="3"/>
        <v>0</v>
      </c>
      <c r="F151" s="11"/>
    </row>
    <row r="152" spans="1:227" s="28" customFormat="1" ht="33" customHeight="1">
      <c r="A152" s="25"/>
      <c r="B152" s="9" t="s">
        <v>9</v>
      </c>
      <c r="C152" s="30">
        <f>C153+C154+C155</f>
        <v>200</v>
      </c>
      <c r="D152" s="30">
        <f>D153+D154+D155</f>
        <v>0</v>
      </c>
      <c r="E152" s="27">
        <f t="shared" si="3"/>
        <v>200</v>
      </c>
      <c r="F152" s="11"/>
    </row>
    <row r="153" spans="1:227" s="28" customFormat="1" ht="17.850000000000001" customHeight="1">
      <c r="A153" s="12" t="s">
        <v>42</v>
      </c>
      <c r="B153" s="18" t="s">
        <v>132</v>
      </c>
      <c r="C153" s="14">
        <v>148.5</v>
      </c>
      <c r="D153" s="27"/>
      <c r="E153" s="27">
        <f t="shared" si="3"/>
        <v>148.5</v>
      </c>
      <c r="F153" s="11"/>
    </row>
    <row r="154" spans="1:227" s="28" customFormat="1" ht="17.850000000000001" customHeight="1">
      <c r="A154" s="12" t="s">
        <v>133</v>
      </c>
      <c r="B154" s="18" t="s">
        <v>134</v>
      </c>
      <c r="C154" s="14">
        <v>36</v>
      </c>
      <c r="D154" s="27"/>
      <c r="E154" s="27">
        <f t="shared" si="3"/>
        <v>36</v>
      </c>
      <c r="F154" s="11"/>
    </row>
    <row r="155" spans="1:227" s="28" customFormat="1" ht="33.75" customHeight="1">
      <c r="A155" s="12" t="s">
        <v>133</v>
      </c>
      <c r="B155" s="50" t="s">
        <v>135</v>
      </c>
      <c r="C155" s="14">
        <v>15.5</v>
      </c>
      <c r="D155" s="27"/>
      <c r="E155" s="27">
        <f t="shared" si="3"/>
        <v>15.5</v>
      </c>
      <c r="F155" s="11"/>
    </row>
    <row r="156" spans="1:227" s="28" customFormat="1" ht="57.6" customHeight="1">
      <c r="A156" s="12" t="s">
        <v>136</v>
      </c>
      <c r="B156" s="54" t="s">
        <v>137</v>
      </c>
      <c r="C156" s="14"/>
      <c r="D156" s="16">
        <v>70700</v>
      </c>
      <c r="E156" s="27">
        <f t="shared" si="3"/>
        <v>70700</v>
      </c>
      <c r="F156" s="11"/>
    </row>
    <row r="157" spans="1:227" s="28" customFormat="1" ht="21.4" customHeight="1">
      <c r="A157" s="74" t="s">
        <v>21</v>
      </c>
      <c r="B157" s="74"/>
      <c r="C157" s="26">
        <f>C152+C144+C141+C132+C128</f>
        <v>860</v>
      </c>
      <c r="D157" s="26">
        <f>D152+D144+D141+D132+D128+D156</f>
        <v>70700</v>
      </c>
      <c r="E157" s="27">
        <f t="shared" si="3"/>
        <v>71560</v>
      </c>
      <c r="F157" s="11"/>
    </row>
    <row r="158" spans="1:227" ht="22.35" customHeight="1">
      <c r="A158" s="73" t="s">
        <v>138</v>
      </c>
      <c r="B158" s="73"/>
      <c r="C158" s="73"/>
      <c r="D158" s="73"/>
      <c r="E158" s="73">
        <f t="shared" si="3"/>
        <v>0</v>
      </c>
      <c r="F158" s="11"/>
    </row>
    <row r="159" spans="1:227" s="11" customFormat="1" ht="32.25" customHeight="1">
      <c r="A159" s="8"/>
      <c r="B159" s="9" t="s">
        <v>9</v>
      </c>
      <c r="C159" s="10">
        <f>C160+C162</f>
        <v>1322.8</v>
      </c>
      <c r="D159" s="10">
        <f>D160+D162</f>
        <v>0</v>
      </c>
      <c r="E159" s="27">
        <f t="shared" si="3"/>
        <v>1322.8</v>
      </c>
      <c r="HO159" s="55"/>
      <c r="HP159" s="55"/>
      <c r="HQ159" s="55"/>
      <c r="HR159" s="55"/>
      <c r="HS159" s="55"/>
    </row>
    <row r="160" spans="1:227" ht="32.1" customHeight="1">
      <c r="A160" s="12" t="s">
        <v>139</v>
      </c>
      <c r="B160" s="18" t="s">
        <v>140</v>
      </c>
      <c r="C160" s="14">
        <v>1122.8</v>
      </c>
      <c r="D160" s="15"/>
      <c r="E160" s="27">
        <f t="shared" si="3"/>
        <v>1122.8</v>
      </c>
      <c r="F160" s="11"/>
    </row>
    <row r="161" spans="1:227">
      <c r="A161" s="12"/>
      <c r="B161" s="23" t="s">
        <v>141</v>
      </c>
      <c r="C161" s="24">
        <v>622.79999999999995</v>
      </c>
      <c r="D161" s="15"/>
      <c r="E161" s="27">
        <f t="shared" si="3"/>
        <v>622.79999999999995</v>
      </c>
      <c r="F161" s="11"/>
    </row>
    <row r="162" spans="1:227">
      <c r="A162" s="12" t="s">
        <v>30</v>
      </c>
      <c r="B162" s="31" t="s">
        <v>142</v>
      </c>
      <c r="C162" s="14">
        <v>200</v>
      </c>
      <c r="D162" s="15"/>
      <c r="E162" s="27">
        <f t="shared" si="3"/>
        <v>200</v>
      </c>
      <c r="F162" s="11"/>
    </row>
    <row r="163" spans="1:227" s="21" customFormat="1">
      <c r="A163" s="8"/>
      <c r="B163" s="19" t="s">
        <v>18</v>
      </c>
      <c r="C163" s="20">
        <f>C164+C165+C166+C167+C168+C169+C170+C171+C172+C173+C174+C176+C178+C179+C181+C182+C183+C184+C185+C186+C187+C177+C175+C180</f>
        <v>44004.7</v>
      </c>
      <c r="D163" s="20">
        <f>D164+D165+D166+D167+D168+D169+D170+D171+D172+D173+D174+D176+D178+D179+D181+D182+D183+D184+D185+D186+D187+D177+D175+D180</f>
        <v>148700</v>
      </c>
      <c r="E163" s="27">
        <f t="shared" si="3"/>
        <v>192704.7</v>
      </c>
      <c r="F163" s="11"/>
      <c r="HO163" s="53"/>
      <c r="HP163" s="53"/>
      <c r="HQ163" s="53"/>
      <c r="HR163" s="53"/>
      <c r="HS163" s="53"/>
    </row>
    <row r="164" spans="1:227" s="21" customFormat="1">
      <c r="A164" s="8"/>
      <c r="B164" s="18" t="s">
        <v>143</v>
      </c>
      <c r="C164" s="14">
        <v>500</v>
      </c>
      <c r="D164" s="20"/>
      <c r="E164" s="27">
        <f t="shared" si="3"/>
        <v>500</v>
      </c>
      <c r="F164" s="11"/>
      <c r="HO164" s="53"/>
      <c r="HP164" s="53"/>
      <c r="HQ164" s="53"/>
      <c r="HR164" s="53"/>
      <c r="HS164" s="53"/>
    </row>
    <row r="165" spans="1:227" s="21" customFormat="1">
      <c r="A165" s="8"/>
      <c r="B165" s="18" t="s">
        <v>144</v>
      </c>
      <c r="C165" s="14">
        <v>500</v>
      </c>
      <c r="D165" s="20"/>
      <c r="E165" s="27">
        <f t="shared" si="3"/>
        <v>500</v>
      </c>
      <c r="F165" s="11"/>
      <c r="HO165" s="53"/>
      <c r="HP165" s="53"/>
      <c r="HQ165" s="53"/>
      <c r="HR165" s="53"/>
      <c r="HS165" s="53"/>
    </row>
    <row r="166" spans="1:227" s="21" customFormat="1" ht="74.099999999999994" customHeight="1">
      <c r="A166" s="12" t="s">
        <v>145</v>
      </c>
      <c r="B166" s="46" t="s">
        <v>146</v>
      </c>
      <c r="C166" s="14">
        <v>1146.098</v>
      </c>
      <c r="D166" s="32">
        <v>8100</v>
      </c>
      <c r="E166" s="27">
        <f t="shared" si="3"/>
        <v>9246.098</v>
      </c>
      <c r="F166" s="11"/>
      <c r="HO166" s="53"/>
      <c r="HP166" s="53"/>
      <c r="HQ166" s="53"/>
      <c r="HR166" s="53"/>
      <c r="HS166" s="53"/>
    </row>
    <row r="167" spans="1:227" s="21" customFormat="1" ht="85.7" customHeight="1">
      <c r="A167" s="12" t="s">
        <v>145</v>
      </c>
      <c r="B167" s="46" t="s">
        <v>147</v>
      </c>
      <c r="C167" s="14">
        <v>1230.3240000000001</v>
      </c>
      <c r="D167" s="32">
        <v>9900</v>
      </c>
      <c r="E167" s="27">
        <f t="shared" si="3"/>
        <v>11130.324000000001</v>
      </c>
      <c r="F167" s="11"/>
      <c r="HO167" s="53"/>
      <c r="HP167" s="53"/>
      <c r="HQ167" s="53"/>
      <c r="HR167" s="53"/>
      <c r="HS167" s="53"/>
    </row>
    <row r="168" spans="1:227" s="21" customFormat="1" ht="73.349999999999994" customHeight="1">
      <c r="A168" s="12" t="s">
        <v>145</v>
      </c>
      <c r="B168" s="46" t="s">
        <v>148</v>
      </c>
      <c r="C168" s="14">
        <v>625.72299999999996</v>
      </c>
      <c r="D168" s="32">
        <v>9000</v>
      </c>
      <c r="E168" s="27">
        <f t="shared" si="3"/>
        <v>9625.723</v>
      </c>
      <c r="F168" s="11"/>
      <c r="HO168" s="53"/>
      <c r="HP168" s="53"/>
      <c r="HQ168" s="53"/>
      <c r="HR168" s="53"/>
      <c r="HS168" s="53"/>
    </row>
    <row r="169" spans="1:227" s="21" customFormat="1" ht="77.45" customHeight="1">
      <c r="A169" s="12" t="s">
        <v>145</v>
      </c>
      <c r="B169" s="46" t="s">
        <v>149</v>
      </c>
      <c r="C169" s="14">
        <v>355.04</v>
      </c>
      <c r="D169" s="32">
        <v>5400</v>
      </c>
      <c r="E169" s="27">
        <f t="shared" si="3"/>
        <v>5755.04</v>
      </c>
      <c r="F169" s="11"/>
      <c r="HO169" s="53"/>
      <c r="HP169" s="53"/>
      <c r="HQ169" s="53"/>
      <c r="HR169" s="53"/>
      <c r="HS169" s="53"/>
    </row>
    <row r="170" spans="1:227" s="21" customFormat="1" ht="69.2" customHeight="1">
      <c r="A170" s="12" t="s">
        <v>145</v>
      </c>
      <c r="B170" s="56" t="s">
        <v>150</v>
      </c>
      <c r="C170" s="14">
        <v>503.4</v>
      </c>
      <c r="D170" s="32">
        <v>6100</v>
      </c>
      <c r="E170" s="27">
        <f t="shared" si="3"/>
        <v>6603.4</v>
      </c>
      <c r="F170" s="11"/>
      <c r="HO170" s="53"/>
      <c r="HP170" s="53"/>
      <c r="HQ170" s="53"/>
      <c r="HR170" s="53"/>
      <c r="HS170" s="53"/>
    </row>
    <row r="171" spans="1:227" s="21" customFormat="1" ht="56.1" customHeight="1">
      <c r="A171" s="12" t="s">
        <v>145</v>
      </c>
      <c r="B171" s="56" t="s">
        <v>151</v>
      </c>
      <c r="C171" s="14">
        <v>1050.145</v>
      </c>
      <c r="D171" s="32">
        <v>7900</v>
      </c>
      <c r="E171" s="27">
        <f t="shared" si="3"/>
        <v>8950.1450000000004</v>
      </c>
      <c r="F171" s="11"/>
      <c r="HO171" s="53"/>
      <c r="HP171" s="53"/>
      <c r="HQ171" s="53"/>
      <c r="HR171" s="53"/>
      <c r="HS171" s="53"/>
    </row>
    <row r="172" spans="1:227" s="21" customFormat="1" ht="70.150000000000006" customHeight="1">
      <c r="A172" s="12" t="s">
        <v>145</v>
      </c>
      <c r="B172" s="56" t="s">
        <v>152</v>
      </c>
      <c r="C172" s="14">
        <v>1068.258</v>
      </c>
      <c r="D172" s="32">
        <v>11800</v>
      </c>
      <c r="E172" s="27">
        <f t="shared" si="3"/>
        <v>12868.258</v>
      </c>
      <c r="F172" s="11"/>
      <c r="HO172" s="53"/>
      <c r="HP172" s="53"/>
      <c r="HQ172" s="53"/>
      <c r="HR172" s="53"/>
      <c r="HS172" s="53"/>
    </row>
    <row r="173" spans="1:227" s="21" customFormat="1" ht="63.4" customHeight="1">
      <c r="A173" s="12" t="s">
        <v>145</v>
      </c>
      <c r="B173" s="56" t="s">
        <v>153</v>
      </c>
      <c r="C173" s="14">
        <v>521.01199999999994</v>
      </c>
      <c r="D173" s="32">
        <v>6500</v>
      </c>
      <c r="E173" s="27">
        <f t="shared" si="3"/>
        <v>7021.0119999999997</v>
      </c>
      <c r="F173" s="11"/>
      <c r="HO173" s="53"/>
      <c r="HP173" s="53"/>
      <c r="HQ173" s="53"/>
      <c r="HR173" s="53"/>
      <c r="HS173" s="53"/>
    </row>
    <row r="174" spans="1:227" s="21" customFormat="1" ht="38.65" customHeight="1">
      <c r="A174" s="12" t="s">
        <v>154</v>
      </c>
      <c r="B174" s="56" t="s">
        <v>155</v>
      </c>
      <c r="C174" s="14">
        <v>800</v>
      </c>
      <c r="D174" s="20"/>
      <c r="E174" s="27">
        <f t="shared" si="3"/>
        <v>800</v>
      </c>
      <c r="F174" s="11"/>
      <c r="HO174" s="53"/>
      <c r="HP174" s="53"/>
      <c r="HQ174" s="53"/>
      <c r="HR174" s="53"/>
      <c r="HS174" s="53"/>
    </row>
    <row r="175" spans="1:227" s="21" customFormat="1" ht="38.65" customHeight="1">
      <c r="A175" s="12" t="s">
        <v>145</v>
      </c>
      <c r="B175" s="57" t="s">
        <v>156</v>
      </c>
      <c r="C175" s="14"/>
      <c r="D175" s="32">
        <v>18000</v>
      </c>
      <c r="E175" s="27">
        <f t="shared" si="3"/>
        <v>18000</v>
      </c>
      <c r="F175" s="11"/>
      <c r="HO175" s="53"/>
      <c r="HP175" s="53"/>
      <c r="HQ175" s="53"/>
      <c r="HR175" s="53"/>
      <c r="HS175" s="53"/>
    </row>
    <row r="176" spans="1:227" s="21" customFormat="1">
      <c r="A176" s="12" t="s">
        <v>157</v>
      </c>
      <c r="B176" s="22" t="s">
        <v>158</v>
      </c>
      <c r="C176" s="14">
        <v>19229.7</v>
      </c>
      <c r="D176" s="32"/>
      <c r="E176" s="27">
        <f t="shared" si="3"/>
        <v>19229.7</v>
      </c>
      <c r="F176" s="11"/>
      <c r="HO176" s="53"/>
      <c r="HP176" s="53"/>
      <c r="HQ176" s="53"/>
      <c r="HR176" s="53"/>
      <c r="HS176" s="53"/>
    </row>
    <row r="177" spans="1:227" s="21" customFormat="1" ht="56.1" customHeight="1">
      <c r="A177" s="12" t="s">
        <v>157</v>
      </c>
      <c r="B177" s="58" t="s">
        <v>159</v>
      </c>
      <c r="C177" s="14"/>
      <c r="D177" s="32">
        <v>45000</v>
      </c>
      <c r="E177" s="27"/>
      <c r="F177" s="11"/>
      <c r="HO177" s="53"/>
      <c r="HP177" s="53"/>
      <c r="HQ177" s="53"/>
      <c r="HR177" s="53"/>
      <c r="HS177" s="53"/>
    </row>
    <row r="178" spans="1:227">
      <c r="A178" s="12" t="s">
        <v>160</v>
      </c>
      <c r="B178" s="18" t="s">
        <v>161</v>
      </c>
      <c r="C178" s="7">
        <v>1000</v>
      </c>
      <c r="D178" s="15"/>
      <c r="E178" s="27">
        <f>D178+C178</f>
        <v>1000</v>
      </c>
      <c r="F178" s="11"/>
    </row>
    <row r="179" spans="1:227" ht="19.5" customHeight="1">
      <c r="A179" s="12" t="s">
        <v>30</v>
      </c>
      <c r="B179" s="18" t="s">
        <v>162</v>
      </c>
      <c r="C179" s="14">
        <v>700</v>
      </c>
      <c r="D179" s="15"/>
      <c r="E179" s="27">
        <f>D179+C179</f>
        <v>700</v>
      </c>
      <c r="F179" s="11"/>
    </row>
    <row r="180" spans="1:227" ht="57.6" customHeight="1">
      <c r="A180" s="12" t="s">
        <v>163</v>
      </c>
      <c r="B180" s="59" t="s">
        <v>164</v>
      </c>
      <c r="C180" s="14"/>
      <c r="D180" s="16">
        <v>21000</v>
      </c>
      <c r="E180" s="27"/>
      <c r="F180" s="11"/>
    </row>
    <row r="181" spans="1:227">
      <c r="A181" s="12"/>
      <c r="B181" s="18" t="s">
        <v>165</v>
      </c>
      <c r="C181" s="14">
        <v>500</v>
      </c>
      <c r="D181" s="15"/>
      <c r="E181" s="27">
        <f t="shared" ref="E181:E242" si="4">D181+C181</f>
        <v>500</v>
      </c>
      <c r="F181" s="11"/>
    </row>
    <row r="182" spans="1:227" ht="21" customHeight="1">
      <c r="A182" s="12"/>
      <c r="B182" s="18" t="s">
        <v>166</v>
      </c>
      <c r="C182" s="14">
        <v>1000</v>
      </c>
      <c r="D182" s="15"/>
      <c r="E182" s="27">
        <f t="shared" si="4"/>
        <v>1000</v>
      </c>
      <c r="F182" s="11"/>
    </row>
    <row r="183" spans="1:227" ht="31.5">
      <c r="A183" s="12" t="s">
        <v>157</v>
      </c>
      <c r="B183" s="18" t="s">
        <v>167</v>
      </c>
      <c r="C183" s="14">
        <v>10000</v>
      </c>
      <c r="D183" s="15"/>
      <c r="E183" s="27">
        <f t="shared" si="4"/>
        <v>10000</v>
      </c>
      <c r="F183" s="11"/>
    </row>
    <row r="184" spans="1:227" ht="41.25" customHeight="1">
      <c r="A184" s="12"/>
      <c r="B184" s="18" t="s">
        <v>168</v>
      </c>
      <c r="C184" s="14">
        <v>2400</v>
      </c>
      <c r="D184" s="15"/>
      <c r="E184" s="27">
        <f t="shared" si="4"/>
        <v>2400</v>
      </c>
      <c r="F184" s="11"/>
    </row>
    <row r="185" spans="1:227" s="2" customFormat="1" ht="21" customHeight="1">
      <c r="A185" s="12" t="s">
        <v>42</v>
      </c>
      <c r="B185" s="18" t="s">
        <v>169</v>
      </c>
      <c r="C185" s="14">
        <v>275</v>
      </c>
      <c r="D185" s="15"/>
      <c r="E185" s="27">
        <f t="shared" si="4"/>
        <v>275</v>
      </c>
      <c r="F185" s="11"/>
    </row>
    <row r="186" spans="1:227" s="2" customFormat="1" ht="27.95" customHeight="1">
      <c r="A186" s="60"/>
      <c r="B186" s="22" t="s">
        <v>170</v>
      </c>
      <c r="C186" s="14">
        <v>300</v>
      </c>
      <c r="D186" s="15"/>
      <c r="E186" s="27">
        <f t="shared" si="4"/>
        <v>300</v>
      </c>
      <c r="F186" s="11"/>
    </row>
    <row r="187" spans="1:227" s="2" customFormat="1" ht="22.5" customHeight="1">
      <c r="A187" s="60"/>
      <c r="B187" s="22" t="s">
        <v>171</v>
      </c>
      <c r="C187" s="14">
        <v>300</v>
      </c>
      <c r="D187" s="15"/>
      <c r="E187" s="27">
        <f t="shared" si="4"/>
        <v>300</v>
      </c>
      <c r="F187" s="11"/>
    </row>
    <row r="188" spans="1:227" s="28" customFormat="1" ht="19.350000000000001" customHeight="1">
      <c r="A188" s="74" t="s">
        <v>21</v>
      </c>
      <c r="B188" s="74"/>
      <c r="C188" s="26">
        <f>C163+C159</f>
        <v>45327.5</v>
      </c>
      <c r="D188" s="26">
        <f>D163+D159</f>
        <v>148700</v>
      </c>
      <c r="E188" s="27">
        <f t="shared" si="4"/>
        <v>194027.5</v>
      </c>
      <c r="F188" s="11"/>
    </row>
    <row r="189" spans="1:227" ht="17.850000000000001" customHeight="1">
      <c r="A189" s="73" t="s">
        <v>172</v>
      </c>
      <c r="B189" s="73"/>
      <c r="C189" s="73"/>
      <c r="D189" s="73"/>
      <c r="E189" s="73">
        <f t="shared" si="4"/>
        <v>0</v>
      </c>
      <c r="F189" s="11"/>
    </row>
    <row r="190" spans="1:227" s="21" customFormat="1" ht="30.4" customHeight="1">
      <c r="A190" s="8"/>
      <c r="B190" s="9" t="s">
        <v>9</v>
      </c>
      <c r="C190" s="20">
        <f>C191+C192+C193</f>
        <v>76.3</v>
      </c>
      <c r="D190" s="20">
        <f>D191+D192+D193</f>
        <v>0</v>
      </c>
      <c r="E190" s="27">
        <f t="shared" si="4"/>
        <v>76.3</v>
      </c>
      <c r="F190" s="11"/>
    </row>
    <row r="191" spans="1:227" s="21" customFormat="1" ht="16.5" customHeight="1">
      <c r="A191" s="8"/>
      <c r="B191" s="18" t="s">
        <v>173</v>
      </c>
      <c r="C191" s="14">
        <v>38</v>
      </c>
      <c r="D191" s="20"/>
      <c r="E191" s="27">
        <f t="shared" si="4"/>
        <v>38</v>
      </c>
      <c r="F191" s="11"/>
    </row>
    <row r="192" spans="1:227" s="21" customFormat="1" ht="19.7" customHeight="1">
      <c r="A192" s="8"/>
      <c r="B192" s="18" t="s">
        <v>174</v>
      </c>
      <c r="C192" s="14">
        <v>20</v>
      </c>
      <c r="D192" s="20"/>
      <c r="E192" s="27">
        <f t="shared" si="4"/>
        <v>20</v>
      </c>
      <c r="F192" s="11"/>
    </row>
    <row r="193" spans="1:6" s="21" customFormat="1" ht="30.4" customHeight="1">
      <c r="A193" s="8"/>
      <c r="B193" s="18" t="s">
        <v>175</v>
      </c>
      <c r="C193" s="14">
        <v>18.3</v>
      </c>
      <c r="D193" s="20"/>
      <c r="E193" s="27">
        <f t="shared" si="4"/>
        <v>18.3</v>
      </c>
      <c r="F193" s="11"/>
    </row>
    <row r="194" spans="1:6" ht="17.850000000000001" customHeight="1">
      <c r="A194" s="74" t="s">
        <v>176</v>
      </c>
      <c r="B194" s="74"/>
      <c r="C194" s="74"/>
      <c r="D194" s="74"/>
      <c r="E194" s="74">
        <f t="shared" si="4"/>
        <v>0</v>
      </c>
      <c r="F194" s="11"/>
    </row>
    <row r="195" spans="1:6" s="21" customFormat="1" ht="31.5">
      <c r="A195" s="8"/>
      <c r="B195" s="9" t="s">
        <v>9</v>
      </c>
      <c r="C195" s="20">
        <f>C196+C197+C198</f>
        <v>77</v>
      </c>
      <c r="D195" s="20">
        <f>D196+D197+D198</f>
        <v>0</v>
      </c>
      <c r="E195" s="27">
        <f t="shared" si="4"/>
        <v>77</v>
      </c>
      <c r="F195" s="11"/>
    </row>
    <row r="196" spans="1:6" s="21" customFormat="1" ht="46.9" customHeight="1">
      <c r="A196" s="12" t="s">
        <v>42</v>
      </c>
      <c r="B196" s="22" t="s">
        <v>177</v>
      </c>
      <c r="C196" s="14">
        <v>19</v>
      </c>
      <c r="D196" s="20"/>
      <c r="E196" s="27">
        <f t="shared" si="4"/>
        <v>19</v>
      </c>
      <c r="F196" s="11"/>
    </row>
    <row r="197" spans="1:6" s="21" customFormat="1" ht="31.5">
      <c r="A197" s="12" t="s">
        <v>42</v>
      </c>
      <c r="B197" s="22" t="s">
        <v>178</v>
      </c>
      <c r="C197" s="14">
        <v>38</v>
      </c>
      <c r="D197" s="20"/>
      <c r="E197" s="27">
        <f t="shared" si="4"/>
        <v>38</v>
      </c>
      <c r="F197" s="11"/>
    </row>
    <row r="198" spans="1:6" s="21" customFormat="1">
      <c r="A198" s="12" t="s">
        <v>42</v>
      </c>
      <c r="B198" s="22" t="s">
        <v>179</v>
      </c>
      <c r="C198" s="14">
        <v>20</v>
      </c>
      <c r="D198" s="20"/>
      <c r="E198" s="27">
        <f t="shared" si="4"/>
        <v>20</v>
      </c>
      <c r="F198" s="11"/>
    </row>
    <row r="199" spans="1:6" ht="17.850000000000001" customHeight="1">
      <c r="A199" s="74" t="s">
        <v>180</v>
      </c>
      <c r="B199" s="74"/>
      <c r="C199" s="74"/>
      <c r="D199" s="74"/>
      <c r="E199" s="74">
        <f t="shared" si="4"/>
        <v>0</v>
      </c>
      <c r="F199" s="11"/>
    </row>
    <row r="200" spans="1:6" s="21" customFormat="1">
      <c r="A200" s="8"/>
      <c r="B200" s="29" t="s">
        <v>181</v>
      </c>
      <c r="C200" s="30"/>
      <c r="D200" s="20"/>
      <c r="E200" s="27">
        <f t="shared" si="4"/>
        <v>0</v>
      </c>
      <c r="F200" s="11"/>
    </row>
    <row r="201" spans="1:6" s="21" customFormat="1" ht="31.5">
      <c r="A201" s="8"/>
      <c r="B201" s="9" t="s">
        <v>9</v>
      </c>
      <c r="C201" s="30">
        <f>C202+C203+C204+C205+C206</f>
        <v>1173.42</v>
      </c>
      <c r="D201" s="30">
        <f>D202+D203+D204+D205+D206</f>
        <v>0</v>
      </c>
      <c r="E201" s="27">
        <f t="shared" si="4"/>
        <v>1173.42</v>
      </c>
      <c r="F201" s="11"/>
    </row>
    <row r="202" spans="1:6" s="21" customFormat="1" ht="31.5">
      <c r="A202" s="12" t="s">
        <v>42</v>
      </c>
      <c r="B202" s="22" t="s">
        <v>182</v>
      </c>
      <c r="C202" s="14">
        <v>35.200000000000003</v>
      </c>
      <c r="D202" s="20"/>
      <c r="E202" s="27">
        <f t="shared" si="4"/>
        <v>35.200000000000003</v>
      </c>
      <c r="F202" s="11"/>
    </row>
    <row r="203" spans="1:6" s="21" customFormat="1">
      <c r="A203" s="12" t="s">
        <v>42</v>
      </c>
      <c r="B203" s="22" t="s">
        <v>183</v>
      </c>
      <c r="C203" s="14">
        <v>7.52</v>
      </c>
      <c r="D203" s="20"/>
      <c r="E203" s="27">
        <f t="shared" si="4"/>
        <v>7.52</v>
      </c>
      <c r="F203" s="11"/>
    </row>
    <row r="204" spans="1:6" s="21" customFormat="1">
      <c r="A204" s="12" t="s">
        <v>42</v>
      </c>
      <c r="B204" s="22" t="s">
        <v>184</v>
      </c>
      <c r="C204" s="14">
        <v>69.599999999999994</v>
      </c>
      <c r="D204" s="20"/>
      <c r="E204" s="27">
        <f t="shared" si="4"/>
        <v>69.599999999999994</v>
      </c>
      <c r="F204" s="11"/>
    </row>
    <row r="205" spans="1:6" s="21" customFormat="1" ht="37.15" customHeight="1">
      <c r="A205" s="12" t="s">
        <v>42</v>
      </c>
      <c r="B205" s="22" t="s">
        <v>185</v>
      </c>
      <c r="C205" s="14">
        <v>161.1</v>
      </c>
      <c r="D205" s="20"/>
      <c r="E205" s="27">
        <f t="shared" si="4"/>
        <v>161.1</v>
      </c>
      <c r="F205" s="11"/>
    </row>
    <row r="206" spans="1:6" s="21" customFormat="1">
      <c r="A206" s="12" t="s">
        <v>42</v>
      </c>
      <c r="B206" s="22" t="s">
        <v>186</v>
      </c>
      <c r="C206" s="14">
        <v>900</v>
      </c>
      <c r="D206" s="20"/>
      <c r="E206" s="27">
        <f t="shared" si="4"/>
        <v>900</v>
      </c>
      <c r="F206" s="11"/>
    </row>
    <row r="207" spans="1:6" s="21" customFormat="1" ht="17.25" customHeight="1">
      <c r="A207" s="8"/>
      <c r="B207" s="19" t="s">
        <v>18</v>
      </c>
      <c r="C207" s="30">
        <f>C208+C209</f>
        <v>1426.58</v>
      </c>
      <c r="D207" s="30">
        <f>D208+D209</f>
        <v>0</v>
      </c>
      <c r="E207" s="27">
        <f t="shared" si="4"/>
        <v>1426.58</v>
      </c>
      <c r="F207" s="11"/>
    </row>
    <row r="208" spans="1:6" s="2" customFormat="1">
      <c r="A208" s="12" t="s">
        <v>42</v>
      </c>
      <c r="B208" s="22" t="s">
        <v>187</v>
      </c>
      <c r="C208" s="14">
        <v>1100</v>
      </c>
      <c r="D208" s="16"/>
      <c r="E208" s="27">
        <f t="shared" si="4"/>
        <v>1100</v>
      </c>
      <c r="F208" s="11"/>
    </row>
    <row r="209" spans="1:6" s="2" customFormat="1">
      <c r="A209" s="12" t="s">
        <v>42</v>
      </c>
      <c r="B209" s="22" t="s">
        <v>188</v>
      </c>
      <c r="C209" s="14">
        <v>326.58</v>
      </c>
      <c r="D209" s="16"/>
      <c r="E209" s="27">
        <f t="shared" si="4"/>
        <v>326.58</v>
      </c>
      <c r="F209" s="11"/>
    </row>
    <row r="210" spans="1:6" s="2" customFormat="1">
      <c r="A210" s="12"/>
      <c r="B210" s="29" t="s">
        <v>189</v>
      </c>
      <c r="C210" s="14"/>
      <c r="D210" s="16"/>
      <c r="E210" s="27">
        <f t="shared" si="4"/>
        <v>0</v>
      </c>
      <c r="F210" s="11"/>
    </row>
    <row r="211" spans="1:6" s="2" customFormat="1" ht="31.5">
      <c r="A211" s="12"/>
      <c r="B211" s="9" t="s">
        <v>9</v>
      </c>
      <c r="C211" s="30">
        <f>C212+C213+C214+C215+C216</f>
        <v>250</v>
      </c>
      <c r="D211" s="30">
        <f>D212+D213+D214+D215+D216</f>
        <v>0</v>
      </c>
      <c r="E211" s="27">
        <f t="shared" si="4"/>
        <v>250</v>
      </c>
      <c r="F211" s="11"/>
    </row>
    <row r="212" spans="1:6" s="2" customFormat="1">
      <c r="A212" s="12" t="s">
        <v>190</v>
      </c>
      <c r="B212" s="22" t="s">
        <v>191</v>
      </c>
      <c r="C212" s="14">
        <v>13</v>
      </c>
      <c r="D212" s="16"/>
      <c r="E212" s="27">
        <f t="shared" si="4"/>
        <v>13</v>
      </c>
      <c r="F212" s="11"/>
    </row>
    <row r="213" spans="1:6" s="2" customFormat="1">
      <c r="A213" s="12" t="s">
        <v>190</v>
      </c>
      <c r="B213" s="22" t="s">
        <v>192</v>
      </c>
      <c r="C213" s="14">
        <v>7</v>
      </c>
      <c r="D213" s="16"/>
      <c r="E213" s="27">
        <f t="shared" si="4"/>
        <v>7</v>
      </c>
      <c r="F213" s="11"/>
    </row>
    <row r="214" spans="1:6" s="2" customFormat="1" ht="31.5">
      <c r="A214" s="12" t="s">
        <v>190</v>
      </c>
      <c r="B214" s="22" t="s">
        <v>193</v>
      </c>
      <c r="C214" s="14">
        <v>8.6</v>
      </c>
      <c r="D214" s="16"/>
      <c r="E214" s="27">
        <f t="shared" si="4"/>
        <v>8.6</v>
      </c>
      <c r="F214" s="11"/>
    </row>
    <row r="215" spans="1:6" s="2" customFormat="1" ht="31.5">
      <c r="A215" s="12" t="s">
        <v>190</v>
      </c>
      <c r="B215" s="22" t="s">
        <v>194</v>
      </c>
      <c r="C215" s="14">
        <v>8.6</v>
      </c>
      <c r="D215" s="16"/>
      <c r="E215" s="27">
        <f t="shared" si="4"/>
        <v>8.6</v>
      </c>
      <c r="F215" s="11"/>
    </row>
    <row r="216" spans="1:6" s="2" customFormat="1">
      <c r="A216" s="12" t="s">
        <v>190</v>
      </c>
      <c r="B216" s="18" t="s">
        <v>195</v>
      </c>
      <c r="C216" s="14">
        <v>212.8</v>
      </c>
      <c r="D216" s="16"/>
      <c r="E216" s="27">
        <f t="shared" si="4"/>
        <v>212.8</v>
      </c>
      <c r="F216" s="11"/>
    </row>
    <row r="217" spans="1:6" s="2" customFormat="1">
      <c r="A217" s="12"/>
      <c r="B217" s="19" t="s">
        <v>18</v>
      </c>
      <c r="C217" s="30">
        <f>C218</f>
        <v>0</v>
      </c>
      <c r="D217" s="10">
        <f>D218</f>
        <v>35900</v>
      </c>
      <c r="E217" s="10">
        <f t="shared" si="4"/>
        <v>35900</v>
      </c>
      <c r="F217" s="11"/>
    </row>
    <row r="218" spans="1:6" s="2" customFormat="1" ht="61.9" customHeight="1">
      <c r="A218" s="12" t="s">
        <v>196</v>
      </c>
      <c r="B218" s="61" t="s">
        <v>197</v>
      </c>
      <c r="C218" s="14"/>
      <c r="D218" s="16">
        <v>35900</v>
      </c>
      <c r="E218" s="16">
        <f t="shared" si="4"/>
        <v>35900</v>
      </c>
      <c r="F218" s="11"/>
    </row>
    <row r="219" spans="1:6" ht="17.850000000000001" customHeight="1">
      <c r="A219" s="74" t="s">
        <v>198</v>
      </c>
      <c r="B219" s="74"/>
      <c r="C219" s="74"/>
      <c r="D219" s="74"/>
      <c r="E219" s="74">
        <f t="shared" si="4"/>
        <v>0</v>
      </c>
      <c r="F219" s="11"/>
    </row>
    <row r="220" spans="1:6" s="21" customFormat="1" ht="29.65" customHeight="1">
      <c r="A220" s="8"/>
      <c r="B220" s="9" t="s">
        <v>9</v>
      </c>
      <c r="C220" s="20">
        <f>C221+C222+C223+C224+C225</f>
        <v>54.5</v>
      </c>
      <c r="D220" s="20">
        <f>D221+D222+D223+D224+D225</f>
        <v>0</v>
      </c>
      <c r="E220" s="27">
        <f t="shared" si="4"/>
        <v>54.5</v>
      </c>
      <c r="F220" s="11"/>
    </row>
    <row r="221" spans="1:6" s="21" customFormat="1" ht="27.2" customHeight="1">
      <c r="A221" s="12" t="s">
        <v>42</v>
      </c>
      <c r="B221" s="22" t="s">
        <v>199</v>
      </c>
      <c r="C221" s="14">
        <v>6.6</v>
      </c>
      <c r="D221" s="20"/>
      <c r="E221" s="27">
        <f t="shared" si="4"/>
        <v>6.6</v>
      </c>
      <c r="F221" s="11"/>
    </row>
    <row r="222" spans="1:6" s="21" customFormat="1" ht="28.9" customHeight="1">
      <c r="A222" s="12" t="s">
        <v>190</v>
      </c>
      <c r="B222" s="22" t="s">
        <v>200</v>
      </c>
      <c r="C222" s="14">
        <v>9.6999999999999993</v>
      </c>
      <c r="D222" s="20"/>
      <c r="E222" s="27">
        <f t="shared" si="4"/>
        <v>9.6999999999999993</v>
      </c>
      <c r="F222" s="11"/>
    </row>
    <row r="223" spans="1:6" s="21" customFormat="1" ht="38.65" customHeight="1">
      <c r="A223" s="12" t="s">
        <v>190</v>
      </c>
      <c r="B223" s="18" t="s">
        <v>201</v>
      </c>
      <c r="C223" s="14">
        <v>14.6</v>
      </c>
      <c r="D223" s="20"/>
      <c r="E223" s="27">
        <f t="shared" si="4"/>
        <v>14.6</v>
      </c>
      <c r="F223" s="11"/>
    </row>
    <row r="224" spans="1:6" s="21" customFormat="1" ht="39.6" customHeight="1">
      <c r="A224" s="12" t="s">
        <v>190</v>
      </c>
      <c r="B224" s="18" t="s">
        <v>202</v>
      </c>
      <c r="C224" s="14">
        <v>7.5</v>
      </c>
      <c r="D224" s="20"/>
      <c r="E224" s="27">
        <f t="shared" si="4"/>
        <v>7.5</v>
      </c>
      <c r="F224" s="11"/>
    </row>
    <row r="225" spans="1:256" s="21" customFormat="1" ht="15.95" customHeight="1">
      <c r="A225" s="12" t="s">
        <v>190</v>
      </c>
      <c r="B225" s="18" t="s">
        <v>203</v>
      </c>
      <c r="C225" s="14">
        <v>16.100000000000001</v>
      </c>
      <c r="D225" s="20"/>
      <c r="E225" s="27">
        <f t="shared" si="4"/>
        <v>16.100000000000001</v>
      </c>
      <c r="F225" s="11"/>
    </row>
    <row r="226" spans="1:256" s="21" customFormat="1" ht="15.95" customHeight="1">
      <c r="A226" s="8"/>
      <c r="B226" s="19" t="s">
        <v>18</v>
      </c>
      <c r="C226" s="30">
        <f>C227</f>
        <v>50</v>
      </c>
      <c r="D226" s="30">
        <f>D227</f>
        <v>0</v>
      </c>
      <c r="E226" s="27">
        <f t="shared" si="4"/>
        <v>50</v>
      </c>
      <c r="F226" s="11"/>
    </row>
    <row r="227" spans="1:256" s="21" customFormat="1" ht="86.45" customHeight="1">
      <c r="A227" s="12" t="s">
        <v>190</v>
      </c>
      <c r="B227" s="22" t="s">
        <v>204</v>
      </c>
      <c r="C227" s="14">
        <v>50</v>
      </c>
      <c r="D227" s="20"/>
      <c r="E227" s="27">
        <f t="shared" si="4"/>
        <v>50</v>
      </c>
      <c r="F227" s="11"/>
    </row>
    <row r="228" spans="1:256" s="21" customFormat="1" ht="15.95" customHeight="1">
      <c r="A228" s="8"/>
      <c r="B228" s="29" t="s">
        <v>205</v>
      </c>
      <c r="C228" s="30"/>
      <c r="D228" s="20"/>
      <c r="E228" s="27">
        <f t="shared" si="4"/>
        <v>0</v>
      </c>
      <c r="F228" s="11"/>
    </row>
    <row r="229" spans="1:256" s="21" customFormat="1" ht="27.95" customHeight="1">
      <c r="A229" s="8"/>
      <c r="B229" s="9" t="s">
        <v>9</v>
      </c>
      <c r="C229" s="30">
        <f>C230+C231+C232</f>
        <v>54.8</v>
      </c>
      <c r="D229" s="30">
        <f>D230+D231+D232</f>
        <v>0</v>
      </c>
      <c r="E229" s="27">
        <f t="shared" si="4"/>
        <v>54.8</v>
      </c>
      <c r="F229" s="11"/>
    </row>
    <row r="230" spans="1:256" s="21" customFormat="1" ht="15.95" customHeight="1">
      <c r="A230" s="8"/>
      <c r="B230" s="18" t="s">
        <v>206</v>
      </c>
      <c r="C230" s="14">
        <v>13.962</v>
      </c>
      <c r="D230" s="20"/>
      <c r="E230" s="27">
        <f t="shared" si="4"/>
        <v>13.962</v>
      </c>
      <c r="F230" s="11"/>
    </row>
    <row r="231" spans="1:256" s="17" customFormat="1">
      <c r="A231" s="12"/>
      <c r="B231" s="18" t="s">
        <v>207</v>
      </c>
      <c r="C231" s="14">
        <v>26.85</v>
      </c>
      <c r="D231" s="16"/>
      <c r="E231" s="27">
        <f t="shared" si="4"/>
        <v>26.85</v>
      </c>
      <c r="F231" s="11"/>
    </row>
    <row r="232" spans="1:256" s="17" customFormat="1">
      <c r="A232" s="12"/>
      <c r="B232" s="18" t="s">
        <v>208</v>
      </c>
      <c r="C232" s="14">
        <v>13.988</v>
      </c>
      <c r="D232" s="16"/>
      <c r="E232" s="27">
        <f t="shared" si="4"/>
        <v>13.988</v>
      </c>
      <c r="F232" s="11"/>
    </row>
    <row r="233" spans="1:256" s="28" customFormat="1" ht="19.350000000000001" customHeight="1">
      <c r="A233" s="74" t="s">
        <v>21</v>
      </c>
      <c r="B233" s="74"/>
      <c r="C233" s="26">
        <f>C229+C226+C220+C211+C207+C201+C195+C190+C217</f>
        <v>3162.6000000000004</v>
      </c>
      <c r="D233" s="26">
        <f>D229+D226+D220+D211+D207+D201+D195+D190+D217</f>
        <v>35900</v>
      </c>
      <c r="E233" s="27">
        <f t="shared" si="4"/>
        <v>39062.6</v>
      </c>
      <c r="F233" s="11"/>
    </row>
    <row r="234" spans="1:256" ht="19.350000000000001" customHeight="1">
      <c r="A234" s="73" t="s">
        <v>209</v>
      </c>
      <c r="B234" s="73"/>
      <c r="C234" s="73"/>
      <c r="D234" s="73"/>
      <c r="E234" s="73">
        <f t="shared" si="4"/>
        <v>0</v>
      </c>
      <c r="F234" s="11"/>
    </row>
    <row r="235" spans="1:256" s="21" customFormat="1" ht="32.25" customHeight="1">
      <c r="A235" s="8"/>
      <c r="B235" s="9" t="s">
        <v>9</v>
      </c>
      <c r="C235" s="20">
        <f>C236+C237</f>
        <v>224</v>
      </c>
      <c r="D235" s="20">
        <f>D236+D237</f>
        <v>0</v>
      </c>
      <c r="E235" s="27">
        <f t="shared" si="4"/>
        <v>224</v>
      </c>
      <c r="F235" s="11"/>
    </row>
    <row r="236" spans="1:256" s="17" customFormat="1" ht="19.350000000000001" customHeight="1">
      <c r="A236" s="25"/>
      <c r="B236" s="39" t="s">
        <v>210</v>
      </c>
      <c r="C236" s="14">
        <v>25</v>
      </c>
      <c r="D236" s="15"/>
      <c r="E236" s="27">
        <f t="shared" si="4"/>
        <v>25</v>
      </c>
      <c r="F236" s="11"/>
    </row>
    <row r="237" spans="1:256" s="52" customFormat="1" ht="31.35" customHeight="1">
      <c r="A237" s="12"/>
      <c r="B237" s="39" t="s">
        <v>211</v>
      </c>
      <c r="C237" s="14">
        <v>199</v>
      </c>
      <c r="D237" s="15"/>
      <c r="E237" s="27">
        <f t="shared" si="4"/>
        <v>199</v>
      </c>
      <c r="F237" s="11"/>
      <c r="HO237" s="62"/>
      <c r="HP237" s="62"/>
      <c r="HQ237" s="62"/>
      <c r="HR237" s="62"/>
      <c r="HS237" s="62"/>
      <c r="HT237" s="62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  <c r="IU237" s="63"/>
      <c r="IV237" s="63"/>
    </row>
    <row r="238" spans="1:256" s="28" customFormat="1" ht="19.350000000000001" customHeight="1">
      <c r="A238" s="74" t="s">
        <v>21</v>
      </c>
      <c r="B238" s="74"/>
      <c r="C238" s="26">
        <f>C235</f>
        <v>224</v>
      </c>
      <c r="D238" s="26">
        <f>D235</f>
        <v>0</v>
      </c>
      <c r="E238" s="27">
        <f t="shared" si="4"/>
        <v>224</v>
      </c>
      <c r="F238" s="11"/>
    </row>
    <row r="239" spans="1:256" s="28" customFormat="1" ht="19.350000000000001" customHeight="1">
      <c r="A239" s="73" t="s">
        <v>212</v>
      </c>
      <c r="B239" s="73"/>
      <c r="C239" s="73"/>
      <c r="D239" s="73"/>
      <c r="E239" s="73">
        <f t="shared" si="4"/>
        <v>0</v>
      </c>
      <c r="F239" s="11"/>
    </row>
    <row r="240" spans="1:256" s="28" customFormat="1" ht="19.350000000000001" customHeight="1">
      <c r="A240" s="25"/>
      <c r="B240" s="39" t="s">
        <v>213</v>
      </c>
      <c r="C240" s="14">
        <v>20</v>
      </c>
      <c r="D240" s="26"/>
      <c r="E240" s="27">
        <f t="shared" si="4"/>
        <v>20</v>
      </c>
      <c r="F240" s="11"/>
    </row>
    <row r="241" spans="1:6" s="28" customFormat="1" ht="32.1" customHeight="1">
      <c r="A241" s="12" t="s">
        <v>87</v>
      </c>
      <c r="B241" s="39" t="s">
        <v>214</v>
      </c>
      <c r="C241" s="14">
        <v>2000</v>
      </c>
      <c r="D241" s="26"/>
      <c r="E241" s="27">
        <f t="shared" si="4"/>
        <v>2000</v>
      </c>
      <c r="F241" s="11"/>
    </row>
    <row r="242" spans="1:6" s="28" customFormat="1" ht="20.85" customHeight="1">
      <c r="A242" s="74" t="s">
        <v>215</v>
      </c>
      <c r="B242" s="74"/>
      <c r="C242" s="27">
        <f>C241+C240+C238+C233+C188+C157+C126+C122+C111+C89+C19</f>
        <v>76454.842000000004</v>
      </c>
      <c r="D242" s="27">
        <f>D241+D240+D238+D233+D188+D157+D126+D122+D111+D89+D19</f>
        <v>307200</v>
      </c>
      <c r="E242" s="27">
        <f t="shared" si="4"/>
        <v>383654.842</v>
      </c>
      <c r="F242" s="11"/>
    </row>
    <row r="243" spans="1:6">
      <c r="A243" s="64"/>
      <c r="B243" s="65"/>
      <c r="C243" s="66"/>
      <c r="D243" s="67"/>
      <c r="E243" s="67"/>
    </row>
    <row r="244" spans="1:6" ht="15.95" customHeight="1">
      <c r="A244" s="71" t="s">
        <v>216</v>
      </c>
      <c r="B244" s="71"/>
      <c r="C244" s="68"/>
    </row>
    <row r="245" spans="1:6" ht="14.25" customHeight="1">
      <c r="A245" s="71" t="s">
        <v>217</v>
      </c>
      <c r="B245" s="71"/>
      <c r="C245" s="68"/>
      <c r="D245" s="72" t="s">
        <v>218</v>
      </c>
      <c r="E245" s="72"/>
    </row>
    <row r="246" spans="1:6">
      <c r="A246" s="69"/>
      <c r="B246" s="69"/>
      <c r="C246" s="68"/>
      <c r="D246" s="70"/>
      <c r="E246" s="70"/>
    </row>
    <row r="247" spans="1:6">
      <c r="A247" s="69"/>
      <c r="B247" s="69"/>
      <c r="C247" s="68"/>
      <c r="D247" s="70"/>
      <c r="E247" s="70"/>
    </row>
    <row r="248" spans="1:6" ht="19.350000000000001" customHeight="1">
      <c r="A248" s="71" t="s">
        <v>219</v>
      </c>
      <c r="B248" s="71"/>
      <c r="C248" s="68"/>
      <c r="D248" s="72" t="s">
        <v>220</v>
      </c>
      <c r="E248" s="72"/>
    </row>
  </sheetData>
  <sheetProtection selectLockedCells="1" selectUnlockedCells="1"/>
  <mergeCells count="39">
    <mergeCell ref="D1:E1"/>
    <mergeCell ref="A4:E4"/>
    <mergeCell ref="A5:A6"/>
    <mergeCell ref="B5:B6"/>
    <mergeCell ref="C5:E5"/>
    <mergeCell ref="A7:E7"/>
    <mergeCell ref="A19:B19"/>
    <mergeCell ref="A20:E20"/>
    <mergeCell ref="A26:B26"/>
    <mergeCell ref="A40:B40"/>
    <mergeCell ref="A89:B89"/>
    <mergeCell ref="A90:E90"/>
    <mergeCell ref="A91:E91"/>
    <mergeCell ref="A97:B97"/>
    <mergeCell ref="A103:D103"/>
    <mergeCell ref="A108:E108"/>
    <mergeCell ref="A111:B111"/>
    <mergeCell ref="A112:E112"/>
    <mergeCell ref="A122:B122"/>
    <mergeCell ref="A123:E123"/>
    <mergeCell ref="A126:B126"/>
    <mergeCell ref="A127:E127"/>
    <mergeCell ref="A157:B157"/>
    <mergeCell ref="A158:E158"/>
    <mergeCell ref="A188:B188"/>
    <mergeCell ref="A189:E189"/>
    <mergeCell ref="A194:E194"/>
    <mergeCell ref="A199:E199"/>
    <mergeCell ref="A219:E219"/>
    <mergeCell ref="A233:B233"/>
    <mergeCell ref="A248:B248"/>
    <mergeCell ref="D248:E248"/>
    <mergeCell ref="A234:E234"/>
    <mergeCell ref="A238:B238"/>
    <mergeCell ref="A239:E239"/>
    <mergeCell ref="A242:B242"/>
    <mergeCell ref="A244:B244"/>
    <mergeCell ref="A245:B245"/>
    <mergeCell ref="D245:E245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revision>96</cp:revision>
  <cp:lastPrinted>2018-11-09T11:06:22Z</cp:lastPrinted>
  <dcterms:created xsi:type="dcterms:W3CDTF">1996-10-08T21:32:33Z</dcterms:created>
  <dcterms:modified xsi:type="dcterms:W3CDTF">2021-10-12T11:21:03Z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